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diverse\Zomertoer Heerhugowaard\"/>
    </mc:Choice>
  </mc:AlternateContent>
  <xr:revisionPtr revIDLastSave="0" documentId="13_ncr:1_{31EB06F9-AC1B-4A04-8670-F07A535943B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lad1" sheetId="1" r:id="rId1"/>
  </sheets>
  <definedNames>
    <definedName name="_xlnm.Print_Area" localSheetId="0">Blad1!$A$1:$E$80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2" i="1" l="1"/>
  <c r="C28" i="1" l="1"/>
  <c r="C58" i="1" l="1"/>
  <c r="B51" i="1"/>
  <c r="C50" i="1"/>
  <c r="C14" i="1" l="1"/>
  <c r="C57" i="1" l="1"/>
  <c r="C55" i="1" l="1"/>
  <c r="C59" i="1"/>
  <c r="C56" i="1"/>
  <c r="C24" i="1" l="1"/>
  <c r="C77" i="1" l="1"/>
  <c r="C13" i="1" l="1"/>
  <c r="C16" i="1"/>
  <c r="C15" i="1"/>
  <c r="C44" i="1" l="1"/>
  <c r="C11" i="1" l="1"/>
  <c r="C7" i="1" l="1"/>
  <c r="C45" i="1" l="1"/>
  <c r="C39" i="1"/>
  <c r="C17" i="1" l="1"/>
  <c r="C27" i="1" l="1"/>
  <c r="C66" i="1" l="1"/>
  <c r="B67" i="1"/>
  <c r="B29" i="1" l="1"/>
  <c r="C63" i="1" l="1"/>
  <c r="C54" i="1"/>
  <c r="C51" i="1"/>
  <c r="B47" i="1"/>
  <c r="C43" i="1"/>
  <c r="B41" i="1"/>
  <c r="B37" i="1"/>
  <c r="C36" i="1"/>
  <c r="C35" i="1"/>
  <c r="B33" i="1"/>
  <c r="C32" i="1"/>
  <c r="C33" i="1" s="1"/>
  <c r="C26" i="1"/>
  <c r="C25" i="1"/>
  <c r="C23" i="1"/>
  <c r="C22" i="1"/>
  <c r="B20" i="1"/>
  <c r="C19" i="1"/>
  <c r="C18" i="1"/>
  <c r="C12" i="1"/>
  <c r="B8" i="1"/>
  <c r="C6" i="1"/>
  <c r="C4" i="1"/>
  <c r="C47" i="1" l="1"/>
  <c r="C8" i="1"/>
  <c r="C67" i="1"/>
  <c r="C20" i="1"/>
  <c r="C29" i="1"/>
  <c r="C37" i="1"/>
  <c r="C41" i="1"/>
  <c r="B69" i="1"/>
  <c r="C69" i="1" l="1"/>
  <c r="C79" i="1"/>
</calcChain>
</file>

<file path=xl/sharedStrings.xml><?xml version="1.0" encoding="utf-8"?>
<sst xmlns="http://schemas.openxmlformats.org/spreadsheetml/2006/main" count="77" uniqueCount="67">
  <si>
    <t>BTW</t>
  </si>
  <si>
    <t>zonder BTW</t>
  </si>
  <si>
    <t>Muziek</t>
  </si>
  <si>
    <t>Materialen.</t>
  </si>
  <si>
    <t>Koelcontainers</t>
  </si>
  <si>
    <t>Totaal</t>
  </si>
  <si>
    <t>Kassa</t>
  </si>
  <si>
    <t>Aggregaat en electrische verdeelkasten</t>
  </si>
  <si>
    <t>PR</t>
  </si>
  <si>
    <t>Heerhugowaard a life</t>
  </si>
  <si>
    <t>Vergunningen Gemeente Heerhugowaard/ bestuurskosten</t>
  </si>
  <si>
    <t>Leges gemeente Heerhugowaard + verbruiksvegunning. Geen btw</t>
  </si>
  <si>
    <t>Bestuurskosten / kantoor materialen / e.d.</t>
  </si>
  <si>
    <t>INKOMSTEN</t>
  </si>
  <si>
    <t xml:space="preserve">Eten en drinken </t>
  </si>
  <si>
    <t>Beveiliging / veiligheid</t>
  </si>
  <si>
    <t>EHBO</t>
  </si>
  <si>
    <t>Vrijwilligers</t>
  </si>
  <si>
    <t>Vrijwilligers BBQ</t>
  </si>
  <si>
    <t>Diversen</t>
  </si>
  <si>
    <t>Verzekering geen btw</t>
  </si>
  <si>
    <t>Administratiekosten/digitale facturering/ boekhouder</t>
  </si>
  <si>
    <t>Benzinekosten</t>
  </si>
  <si>
    <t>Schoonmaak middelen WC</t>
  </si>
  <si>
    <t>Totaal alle onderdelen</t>
  </si>
  <si>
    <t>Sponsoren</t>
  </si>
  <si>
    <t xml:space="preserve"> Subsidie gemeente</t>
  </si>
  <si>
    <t>Folder/eigen krant</t>
  </si>
  <si>
    <t>Vrijwilligers. Geen btw</t>
  </si>
  <si>
    <t>Nut</t>
  </si>
  <si>
    <t>Muziek zaterdagavond</t>
  </si>
  <si>
    <t>Communicatie&amp; PR  facebook e.d Bruno</t>
  </si>
  <si>
    <t>Inkoop Consumpties Horeca</t>
  </si>
  <si>
    <t>Hotel overnachting crew geluid Radio NL</t>
  </si>
  <si>
    <t>EHBO Drugbeleid</t>
  </si>
  <si>
    <t>Verlichting Bleeker</t>
  </si>
  <si>
    <t>DJ Jerome</t>
  </si>
  <si>
    <t>Begroting Zomertour 2019</t>
  </si>
  <si>
    <t>Radio NL Zomertour incl Vipwagen en podium</t>
  </si>
  <si>
    <t>Rijplaten</t>
  </si>
  <si>
    <t>Terrein schoon opleveren</t>
  </si>
  <si>
    <t>Verkeersregelaars (proffesionels)</t>
  </si>
  <si>
    <t>Baleybrug      (was begroot op € 2,600,00 ex)</t>
  </si>
  <si>
    <t>Toilet plus invalide en backstage vips /artiest/kassa</t>
  </si>
  <si>
    <t xml:space="preserve">Stagebarries / hekken Event Rental Equiment </t>
  </si>
  <si>
    <t>Nieuwe muntjes(30000) zitten bij de pinautmaten in€ 500,00</t>
  </si>
  <si>
    <t>Huur twee muntenautomaten/  pinautomaten  en begeleiding</t>
  </si>
  <si>
    <t xml:space="preserve">Beveiliging terrein </t>
  </si>
  <si>
    <t>Zutverspreiding</t>
  </si>
  <si>
    <t>Foto's</t>
  </si>
  <si>
    <t>Bloemen</t>
  </si>
  <si>
    <t>Parasols</t>
  </si>
  <si>
    <t>Opbouw hekken stagebarries (Oran) plus terrein schoonmaken</t>
  </si>
  <si>
    <t>Podium</t>
  </si>
  <si>
    <t>Bus van Diepen</t>
  </si>
  <si>
    <t>Dranghekken</t>
  </si>
  <si>
    <t>Led Scherm plus uitzenden( was een groot scherm.i.v.m voetbal</t>
  </si>
  <si>
    <t>Pagode tenten afbreken, hekken, snacks</t>
  </si>
  <si>
    <t>PWN</t>
  </si>
  <si>
    <t>Inkomsten dranken gestort op bank</t>
  </si>
  <si>
    <t>Eten en drinken vrijwilligers tijdens zomertoer 2019</t>
  </si>
  <si>
    <t>Posters ((€ 52,50 aan posters) de rest borden langs de weg</t>
  </si>
  <si>
    <t>Inkomsten toiletten zit in totaal opbrengst</t>
  </si>
  <si>
    <t xml:space="preserve">Extra kosten door  Ijsbaan € 11.892,93
</t>
  </si>
  <si>
    <t>Onkosten bestuur</t>
  </si>
  <si>
    <t>Onkosten Huur Loods koffie, melk e.d</t>
  </si>
  <si>
    <t xml:space="preserve">Extra kosten uit kas of bar gehaald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</si>
</sst>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€&quot;\ #,##0;[Red]&quot;€&quot;\ \-#,##0"/>
    <numFmt numFmtId="8" formatCode="&quot;€&quot;\ #,##0.00;[Red]&quot;€&quot;\ \-#,##0.00"/>
    <numFmt numFmtId="42" formatCode="_ &quot;€&quot;\ * #,##0_ ;_ &quot;€&quot;\ * \-#,##0_ ;_ &quot;€&quot;\ * &quot;-&quot;_ ;_ @_ "/>
    <numFmt numFmtId="44" formatCode="_ &quot;€&quot;\ * #,##0.00_ ;_ &quot;€&quot;\ * \-#,##0.00_ ;_ &quot;€&quot;\ * &quot;-&quot;??_ ;_ @_ "/>
    <numFmt numFmtId="164" formatCode="_(&quot;€&quot;* #,##0.00_);_(&quot;€&quot;* \(#,##0.00\);_(&quot;€&quot;* &quot;-&quot;??_);_(@_)"/>
    <numFmt numFmtId="165" formatCode="&quot;€&quot;\ #,##0.00_-;[Red]&quot;€&quot;\ #,##0.00\-"/>
    <numFmt numFmtId="166" formatCode="#,##0.00_ ;\-#,##0.00\ "/>
    <numFmt numFmtId="167" formatCode="&quot;€&quot;\ #,##0.0000;&quot;€&quot;\ \-#,##0.0000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4"/>
      <name val="Arial"/>
      <family val="2"/>
    </font>
    <font>
      <sz val="14"/>
      <color indexed="17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sz val="14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8" fontId="2" fillId="0" borderId="0" xfId="0" applyNumberFormat="1" applyFont="1"/>
    <xf numFmtId="164" fontId="2" fillId="0" borderId="0" xfId="0" applyNumberFormat="1" applyFont="1"/>
    <xf numFmtId="0" fontId="1" fillId="0" borderId="1" xfId="0" applyFont="1" applyBorder="1"/>
    <xf numFmtId="164" fontId="1" fillId="0" borderId="2" xfId="0" applyNumberFormat="1" applyFont="1" applyBorder="1"/>
    <xf numFmtId="164" fontId="2" fillId="0" borderId="2" xfId="0" applyNumberFormat="1" applyFont="1" applyBorder="1"/>
    <xf numFmtId="0" fontId="1" fillId="0" borderId="3" xfId="0" applyFont="1" applyBorder="1"/>
    <xf numFmtId="164" fontId="3" fillId="0" borderId="6" xfId="0" applyNumberFormat="1" applyFont="1" applyBorder="1"/>
    <xf numFmtId="164" fontId="1" fillId="0" borderId="3" xfId="0" applyNumberFormat="1" applyFont="1" applyBorder="1"/>
    <xf numFmtId="42" fontId="2" fillId="0" borderId="0" xfId="0" applyNumberFormat="1" applyFont="1"/>
    <xf numFmtId="0" fontId="1" fillId="3" borderId="4" xfId="0" applyFont="1" applyFill="1" applyBorder="1"/>
    <xf numFmtId="164" fontId="3" fillId="3" borderId="6" xfId="0" applyNumberFormat="1" applyFont="1" applyFill="1" applyBorder="1"/>
    <xf numFmtId="164" fontId="1" fillId="3" borderId="3" xfId="0" applyNumberFormat="1" applyFont="1" applyFill="1" applyBorder="1"/>
    <xf numFmtId="0" fontId="2" fillId="2" borderId="4" xfId="0" applyFont="1" applyFill="1" applyBorder="1"/>
    <xf numFmtId="165" fontId="4" fillId="0" borderId="0" xfId="0" applyNumberFormat="1" applyFont="1"/>
    <xf numFmtId="0" fontId="1" fillId="2" borderId="4" xfId="0" applyFont="1" applyFill="1" applyBorder="1"/>
    <xf numFmtId="44" fontId="2" fillId="0" borderId="0" xfId="0" applyNumberFormat="1" applyFont="1"/>
    <xf numFmtId="164" fontId="5" fillId="2" borderId="6" xfId="0" applyNumberFormat="1" applyFont="1" applyFill="1" applyBorder="1"/>
    <xf numFmtId="164" fontId="5" fillId="2" borderId="3" xfId="0" applyNumberFormat="1" applyFont="1" applyFill="1" applyBorder="1"/>
    <xf numFmtId="0" fontId="2" fillId="0" borderId="4" xfId="0" applyFont="1" applyBorder="1"/>
    <xf numFmtId="164" fontId="5" fillId="0" borderId="6" xfId="0" applyNumberFormat="1" applyFont="1" applyBorder="1"/>
    <xf numFmtId="164" fontId="5" fillId="0" borderId="3" xfId="0" applyNumberFormat="1" applyFont="1" applyBorder="1"/>
    <xf numFmtId="0" fontId="5" fillId="0" borderId="4" xfId="0" applyFont="1" applyBorder="1"/>
    <xf numFmtId="164" fontId="5" fillId="0" borderId="0" xfId="0" applyNumberFormat="1" applyFont="1"/>
    <xf numFmtId="0" fontId="1" fillId="0" borderId="4" xfId="0" applyFont="1" applyBorder="1"/>
    <xf numFmtId="164" fontId="3" fillId="0" borderId="3" xfId="0" applyNumberFormat="1" applyFont="1" applyBorder="1"/>
    <xf numFmtId="164" fontId="5" fillId="3" borderId="6" xfId="0" applyNumberFormat="1" applyFont="1" applyFill="1" applyBorder="1"/>
    <xf numFmtId="164" fontId="5" fillId="3" borderId="3" xfId="0" applyNumberFormat="1" applyFont="1" applyFill="1" applyBorder="1"/>
    <xf numFmtId="164" fontId="4" fillId="0" borderId="0" xfId="0" applyNumberFormat="1" applyFont="1"/>
    <xf numFmtId="0" fontId="5" fillId="0" borderId="5" xfId="0" applyFont="1" applyBorder="1"/>
    <xf numFmtId="0" fontId="3" fillId="0" borderId="4" xfId="0" applyFont="1" applyBorder="1"/>
    <xf numFmtId="0" fontId="1" fillId="3" borderId="0" xfId="0" applyFont="1" applyFill="1"/>
    <xf numFmtId="164" fontId="3" fillId="0" borderId="0" xfId="0" applyNumberFormat="1" applyFont="1"/>
    <xf numFmtId="164" fontId="3" fillId="3" borderId="3" xfId="0" applyNumberFormat="1" applyFont="1" applyFill="1" applyBorder="1"/>
    <xf numFmtId="0" fontId="2" fillId="0" borderId="3" xfId="0" applyFont="1" applyBorder="1"/>
    <xf numFmtId="164" fontId="1" fillId="0" borderId="6" xfId="0" applyNumberFormat="1" applyFont="1" applyBorder="1"/>
    <xf numFmtId="0" fontId="1" fillId="3" borderId="3" xfId="0" applyFont="1" applyFill="1" applyBorder="1"/>
    <xf numFmtId="0" fontId="2" fillId="3" borderId="3" xfId="0" applyFont="1" applyFill="1" applyBorder="1"/>
    <xf numFmtId="0" fontId="2" fillId="3" borderId="6" xfId="0" applyFont="1" applyFill="1" applyBorder="1"/>
    <xf numFmtId="44" fontId="2" fillId="0" borderId="6" xfId="0" applyNumberFormat="1" applyFont="1" applyBorder="1"/>
    <xf numFmtId="44" fontId="2" fillId="0" borderId="3" xfId="0" applyNumberFormat="1" applyFont="1" applyBorder="1"/>
    <xf numFmtId="0" fontId="2" fillId="0" borderId="6" xfId="0" applyFont="1" applyBorder="1"/>
    <xf numFmtId="0" fontId="1" fillId="2" borderId="3" xfId="0" applyFont="1" applyFill="1" applyBorder="1"/>
    <xf numFmtId="44" fontId="1" fillId="2" borderId="6" xfId="0" applyNumberFormat="1" applyFont="1" applyFill="1" applyBorder="1"/>
    <xf numFmtId="44" fontId="1" fillId="2" borderId="3" xfId="0" applyNumberFormat="1" applyFont="1" applyFill="1" applyBorder="1"/>
    <xf numFmtId="0" fontId="3" fillId="3" borderId="4" xfId="0" applyFont="1" applyFill="1" applyBorder="1"/>
    <xf numFmtId="44" fontId="1" fillId="0" borderId="6" xfId="0" applyNumberFormat="1" applyFont="1" applyBorder="1"/>
    <xf numFmtId="44" fontId="1" fillId="0" borderId="3" xfId="0" applyNumberFormat="1" applyFont="1" applyBorder="1"/>
    <xf numFmtId="0" fontId="2" fillId="3" borderId="0" xfId="0" applyFont="1" applyFill="1"/>
    <xf numFmtId="0" fontId="5" fillId="0" borderId="3" xfId="0" applyFont="1" applyBorder="1"/>
    <xf numFmtId="0" fontId="6" fillId="0" borderId="3" xfId="0" applyFont="1" applyBorder="1"/>
    <xf numFmtId="0" fontId="3" fillId="0" borderId="3" xfId="0" applyFont="1" applyBorder="1"/>
    <xf numFmtId="44" fontId="3" fillId="0" borderId="3" xfId="0" applyNumberFormat="1" applyFont="1" applyBorder="1"/>
    <xf numFmtId="0" fontId="5" fillId="0" borderId="0" xfId="0" applyFont="1"/>
    <xf numFmtId="0" fontId="5" fillId="4" borderId="0" xfId="0" applyFont="1" applyFill="1"/>
    <xf numFmtId="0" fontId="6" fillId="4" borderId="0" xfId="0" applyFont="1" applyFill="1"/>
    <xf numFmtId="44" fontId="5" fillId="4" borderId="3" xfId="0" applyNumberFormat="1" applyFont="1" applyFill="1" applyBorder="1"/>
    <xf numFmtId="164" fontId="2" fillId="0" borderId="3" xfId="0" applyNumberFormat="1" applyFont="1" applyBorder="1"/>
    <xf numFmtId="166" fontId="2" fillId="0" borderId="0" xfId="0" applyNumberFormat="1" applyFont="1"/>
    <xf numFmtId="44" fontId="7" fillId="0" borderId="0" xfId="0" applyNumberFormat="1" applyFont="1"/>
    <xf numFmtId="6" fontId="7" fillId="0" borderId="0" xfId="0" applyNumberFormat="1" applyFont="1" applyBorder="1"/>
    <xf numFmtId="167" fontId="7" fillId="0" borderId="0" xfId="0" applyNumberFormat="1" applyFont="1"/>
    <xf numFmtId="8" fontId="6" fillId="0" borderId="0" xfId="0" applyNumberFormat="1" applyFont="1"/>
    <xf numFmtId="0" fontId="2" fillId="0" borderId="0" xfId="0" applyFont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2"/>
  <sheetViews>
    <sheetView tabSelected="1" topLeftCell="A22" zoomScale="75" zoomScaleNormal="75" workbookViewId="0">
      <selection activeCell="A64" sqref="A64"/>
    </sheetView>
  </sheetViews>
  <sheetFormatPr defaultRowHeight="18" x14ac:dyDescent="0.25"/>
  <cols>
    <col min="1" max="1" width="82" style="1" customWidth="1"/>
    <col min="2" max="2" width="18.7109375" style="1" customWidth="1"/>
    <col min="3" max="3" width="21.140625" style="1" bestFit="1" customWidth="1"/>
    <col min="4" max="4" width="22.42578125" style="1" customWidth="1"/>
    <col min="5" max="5" width="24" style="1" customWidth="1"/>
    <col min="6" max="6" width="22.85546875" style="1" customWidth="1"/>
    <col min="7" max="7" width="34.42578125" style="1" customWidth="1"/>
    <col min="8" max="8" width="11.140625" style="1" bestFit="1" customWidth="1"/>
    <col min="9" max="9" width="11.140625" style="1" customWidth="1"/>
    <col min="10" max="11" width="11.42578125" style="1" customWidth="1"/>
    <col min="12" max="12" width="18.5703125" style="1" customWidth="1"/>
    <col min="13" max="255" width="9.140625" style="1"/>
    <col min="256" max="256" width="52.5703125" style="1" customWidth="1"/>
    <col min="257" max="257" width="13" style="1" customWidth="1"/>
    <col min="258" max="258" width="17.140625" style="1" customWidth="1"/>
    <col min="259" max="259" width="13.140625" style="1" bestFit="1" customWidth="1"/>
    <col min="260" max="260" width="13.42578125" style="1" customWidth="1"/>
    <col min="261" max="261" width="12.5703125" style="1" customWidth="1"/>
    <col min="262" max="262" width="8.5703125" style="1" customWidth="1"/>
    <col min="263" max="263" width="34.42578125" style="1" customWidth="1"/>
    <col min="264" max="264" width="11.140625" style="1" bestFit="1" customWidth="1"/>
    <col min="265" max="265" width="11.140625" style="1" customWidth="1"/>
    <col min="266" max="267" width="11.42578125" style="1" customWidth="1"/>
    <col min="268" max="268" width="18.5703125" style="1" customWidth="1"/>
    <col min="269" max="511" width="9.140625" style="1"/>
    <col min="512" max="512" width="52.5703125" style="1" customWidth="1"/>
    <col min="513" max="513" width="13" style="1" customWidth="1"/>
    <col min="514" max="514" width="17.140625" style="1" customWidth="1"/>
    <col min="515" max="515" width="13.140625" style="1" bestFit="1" customWidth="1"/>
    <col min="516" max="516" width="13.42578125" style="1" customWidth="1"/>
    <col min="517" max="517" width="12.5703125" style="1" customWidth="1"/>
    <col min="518" max="518" width="8.5703125" style="1" customWidth="1"/>
    <col min="519" max="519" width="34.42578125" style="1" customWidth="1"/>
    <col min="520" max="520" width="11.140625" style="1" bestFit="1" customWidth="1"/>
    <col min="521" max="521" width="11.140625" style="1" customWidth="1"/>
    <col min="522" max="523" width="11.42578125" style="1" customWidth="1"/>
    <col min="524" max="524" width="18.5703125" style="1" customWidth="1"/>
    <col min="525" max="767" width="9.140625" style="1"/>
    <col min="768" max="768" width="52.5703125" style="1" customWidth="1"/>
    <col min="769" max="769" width="13" style="1" customWidth="1"/>
    <col min="770" max="770" width="17.140625" style="1" customWidth="1"/>
    <col min="771" max="771" width="13.140625" style="1" bestFit="1" customWidth="1"/>
    <col min="772" max="772" width="13.42578125" style="1" customWidth="1"/>
    <col min="773" max="773" width="12.5703125" style="1" customWidth="1"/>
    <col min="774" max="774" width="8.5703125" style="1" customWidth="1"/>
    <col min="775" max="775" width="34.42578125" style="1" customWidth="1"/>
    <col min="776" max="776" width="11.140625" style="1" bestFit="1" customWidth="1"/>
    <col min="777" max="777" width="11.140625" style="1" customWidth="1"/>
    <col min="778" max="779" width="11.42578125" style="1" customWidth="1"/>
    <col min="780" max="780" width="18.5703125" style="1" customWidth="1"/>
    <col min="781" max="1023" width="9.140625" style="1"/>
    <col min="1024" max="1024" width="52.5703125" style="1" customWidth="1"/>
    <col min="1025" max="1025" width="13" style="1" customWidth="1"/>
    <col min="1026" max="1026" width="17.140625" style="1" customWidth="1"/>
    <col min="1027" max="1027" width="13.140625" style="1" bestFit="1" customWidth="1"/>
    <col min="1028" max="1028" width="13.42578125" style="1" customWidth="1"/>
    <col min="1029" max="1029" width="12.5703125" style="1" customWidth="1"/>
    <col min="1030" max="1030" width="8.5703125" style="1" customWidth="1"/>
    <col min="1031" max="1031" width="34.42578125" style="1" customWidth="1"/>
    <col min="1032" max="1032" width="11.140625" style="1" bestFit="1" customWidth="1"/>
    <col min="1033" max="1033" width="11.140625" style="1" customWidth="1"/>
    <col min="1034" max="1035" width="11.42578125" style="1" customWidth="1"/>
    <col min="1036" max="1036" width="18.5703125" style="1" customWidth="1"/>
    <col min="1037" max="1279" width="9.140625" style="1"/>
    <col min="1280" max="1280" width="52.5703125" style="1" customWidth="1"/>
    <col min="1281" max="1281" width="13" style="1" customWidth="1"/>
    <col min="1282" max="1282" width="17.140625" style="1" customWidth="1"/>
    <col min="1283" max="1283" width="13.140625" style="1" bestFit="1" customWidth="1"/>
    <col min="1284" max="1284" width="13.42578125" style="1" customWidth="1"/>
    <col min="1285" max="1285" width="12.5703125" style="1" customWidth="1"/>
    <col min="1286" max="1286" width="8.5703125" style="1" customWidth="1"/>
    <col min="1287" max="1287" width="34.42578125" style="1" customWidth="1"/>
    <col min="1288" max="1288" width="11.140625" style="1" bestFit="1" customWidth="1"/>
    <col min="1289" max="1289" width="11.140625" style="1" customWidth="1"/>
    <col min="1290" max="1291" width="11.42578125" style="1" customWidth="1"/>
    <col min="1292" max="1292" width="18.5703125" style="1" customWidth="1"/>
    <col min="1293" max="1535" width="9.140625" style="1"/>
    <col min="1536" max="1536" width="52.5703125" style="1" customWidth="1"/>
    <col min="1537" max="1537" width="13" style="1" customWidth="1"/>
    <col min="1538" max="1538" width="17.140625" style="1" customWidth="1"/>
    <col min="1539" max="1539" width="13.140625" style="1" bestFit="1" customWidth="1"/>
    <col min="1540" max="1540" width="13.42578125" style="1" customWidth="1"/>
    <col min="1541" max="1541" width="12.5703125" style="1" customWidth="1"/>
    <col min="1542" max="1542" width="8.5703125" style="1" customWidth="1"/>
    <col min="1543" max="1543" width="34.42578125" style="1" customWidth="1"/>
    <col min="1544" max="1544" width="11.140625" style="1" bestFit="1" customWidth="1"/>
    <col min="1545" max="1545" width="11.140625" style="1" customWidth="1"/>
    <col min="1546" max="1547" width="11.42578125" style="1" customWidth="1"/>
    <col min="1548" max="1548" width="18.5703125" style="1" customWidth="1"/>
    <col min="1549" max="1791" width="9.140625" style="1"/>
    <col min="1792" max="1792" width="52.5703125" style="1" customWidth="1"/>
    <col min="1793" max="1793" width="13" style="1" customWidth="1"/>
    <col min="1794" max="1794" width="17.140625" style="1" customWidth="1"/>
    <col min="1795" max="1795" width="13.140625" style="1" bestFit="1" customWidth="1"/>
    <col min="1796" max="1796" width="13.42578125" style="1" customWidth="1"/>
    <col min="1797" max="1797" width="12.5703125" style="1" customWidth="1"/>
    <col min="1798" max="1798" width="8.5703125" style="1" customWidth="1"/>
    <col min="1799" max="1799" width="34.42578125" style="1" customWidth="1"/>
    <col min="1800" max="1800" width="11.140625" style="1" bestFit="1" customWidth="1"/>
    <col min="1801" max="1801" width="11.140625" style="1" customWidth="1"/>
    <col min="1802" max="1803" width="11.42578125" style="1" customWidth="1"/>
    <col min="1804" max="1804" width="18.5703125" style="1" customWidth="1"/>
    <col min="1805" max="2047" width="9.140625" style="1"/>
    <col min="2048" max="2048" width="52.5703125" style="1" customWidth="1"/>
    <col min="2049" max="2049" width="13" style="1" customWidth="1"/>
    <col min="2050" max="2050" width="17.140625" style="1" customWidth="1"/>
    <col min="2051" max="2051" width="13.140625" style="1" bestFit="1" customWidth="1"/>
    <col min="2052" max="2052" width="13.42578125" style="1" customWidth="1"/>
    <col min="2053" max="2053" width="12.5703125" style="1" customWidth="1"/>
    <col min="2054" max="2054" width="8.5703125" style="1" customWidth="1"/>
    <col min="2055" max="2055" width="34.42578125" style="1" customWidth="1"/>
    <col min="2056" max="2056" width="11.140625" style="1" bestFit="1" customWidth="1"/>
    <col min="2057" max="2057" width="11.140625" style="1" customWidth="1"/>
    <col min="2058" max="2059" width="11.42578125" style="1" customWidth="1"/>
    <col min="2060" max="2060" width="18.5703125" style="1" customWidth="1"/>
    <col min="2061" max="2303" width="9.140625" style="1"/>
    <col min="2304" max="2304" width="52.5703125" style="1" customWidth="1"/>
    <col min="2305" max="2305" width="13" style="1" customWidth="1"/>
    <col min="2306" max="2306" width="17.140625" style="1" customWidth="1"/>
    <col min="2307" max="2307" width="13.140625" style="1" bestFit="1" customWidth="1"/>
    <col min="2308" max="2308" width="13.42578125" style="1" customWidth="1"/>
    <col min="2309" max="2309" width="12.5703125" style="1" customWidth="1"/>
    <col min="2310" max="2310" width="8.5703125" style="1" customWidth="1"/>
    <col min="2311" max="2311" width="34.42578125" style="1" customWidth="1"/>
    <col min="2312" max="2312" width="11.140625" style="1" bestFit="1" customWidth="1"/>
    <col min="2313" max="2313" width="11.140625" style="1" customWidth="1"/>
    <col min="2314" max="2315" width="11.42578125" style="1" customWidth="1"/>
    <col min="2316" max="2316" width="18.5703125" style="1" customWidth="1"/>
    <col min="2317" max="2559" width="9.140625" style="1"/>
    <col min="2560" max="2560" width="52.5703125" style="1" customWidth="1"/>
    <col min="2561" max="2561" width="13" style="1" customWidth="1"/>
    <col min="2562" max="2562" width="17.140625" style="1" customWidth="1"/>
    <col min="2563" max="2563" width="13.140625" style="1" bestFit="1" customWidth="1"/>
    <col min="2564" max="2564" width="13.42578125" style="1" customWidth="1"/>
    <col min="2565" max="2565" width="12.5703125" style="1" customWidth="1"/>
    <col min="2566" max="2566" width="8.5703125" style="1" customWidth="1"/>
    <col min="2567" max="2567" width="34.42578125" style="1" customWidth="1"/>
    <col min="2568" max="2568" width="11.140625" style="1" bestFit="1" customWidth="1"/>
    <col min="2569" max="2569" width="11.140625" style="1" customWidth="1"/>
    <col min="2570" max="2571" width="11.42578125" style="1" customWidth="1"/>
    <col min="2572" max="2572" width="18.5703125" style="1" customWidth="1"/>
    <col min="2573" max="2815" width="9.140625" style="1"/>
    <col min="2816" max="2816" width="52.5703125" style="1" customWidth="1"/>
    <col min="2817" max="2817" width="13" style="1" customWidth="1"/>
    <col min="2818" max="2818" width="17.140625" style="1" customWidth="1"/>
    <col min="2819" max="2819" width="13.140625" style="1" bestFit="1" customWidth="1"/>
    <col min="2820" max="2820" width="13.42578125" style="1" customWidth="1"/>
    <col min="2821" max="2821" width="12.5703125" style="1" customWidth="1"/>
    <col min="2822" max="2822" width="8.5703125" style="1" customWidth="1"/>
    <col min="2823" max="2823" width="34.42578125" style="1" customWidth="1"/>
    <col min="2824" max="2824" width="11.140625" style="1" bestFit="1" customWidth="1"/>
    <col min="2825" max="2825" width="11.140625" style="1" customWidth="1"/>
    <col min="2826" max="2827" width="11.42578125" style="1" customWidth="1"/>
    <col min="2828" max="2828" width="18.5703125" style="1" customWidth="1"/>
    <col min="2829" max="3071" width="9.140625" style="1"/>
    <col min="3072" max="3072" width="52.5703125" style="1" customWidth="1"/>
    <col min="3073" max="3073" width="13" style="1" customWidth="1"/>
    <col min="3074" max="3074" width="17.140625" style="1" customWidth="1"/>
    <col min="3075" max="3075" width="13.140625" style="1" bestFit="1" customWidth="1"/>
    <col min="3076" max="3076" width="13.42578125" style="1" customWidth="1"/>
    <col min="3077" max="3077" width="12.5703125" style="1" customWidth="1"/>
    <col min="3078" max="3078" width="8.5703125" style="1" customWidth="1"/>
    <col min="3079" max="3079" width="34.42578125" style="1" customWidth="1"/>
    <col min="3080" max="3080" width="11.140625" style="1" bestFit="1" customWidth="1"/>
    <col min="3081" max="3081" width="11.140625" style="1" customWidth="1"/>
    <col min="3082" max="3083" width="11.42578125" style="1" customWidth="1"/>
    <col min="3084" max="3084" width="18.5703125" style="1" customWidth="1"/>
    <col min="3085" max="3327" width="9.140625" style="1"/>
    <col min="3328" max="3328" width="52.5703125" style="1" customWidth="1"/>
    <col min="3329" max="3329" width="13" style="1" customWidth="1"/>
    <col min="3330" max="3330" width="17.140625" style="1" customWidth="1"/>
    <col min="3331" max="3331" width="13.140625" style="1" bestFit="1" customWidth="1"/>
    <col min="3332" max="3332" width="13.42578125" style="1" customWidth="1"/>
    <col min="3333" max="3333" width="12.5703125" style="1" customWidth="1"/>
    <col min="3334" max="3334" width="8.5703125" style="1" customWidth="1"/>
    <col min="3335" max="3335" width="34.42578125" style="1" customWidth="1"/>
    <col min="3336" max="3336" width="11.140625" style="1" bestFit="1" customWidth="1"/>
    <col min="3337" max="3337" width="11.140625" style="1" customWidth="1"/>
    <col min="3338" max="3339" width="11.42578125" style="1" customWidth="1"/>
    <col min="3340" max="3340" width="18.5703125" style="1" customWidth="1"/>
    <col min="3341" max="3583" width="9.140625" style="1"/>
    <col min="3584" max="3584" width="52.5703125" style="1" customWidth="1"/>
    <col min="3585" max="3585" width="13" style="1" customWidth="1"/>
    <col min="3586" max="3586" width="17.140625" style="1" customWidth="1"/>
    <col min="3587" max="3587" width="13.140625" style="1" bestFit="1" customWidth="1"/>
    <col min="3588" max="3588" width="13.42578125" style="1" customWidth="1"/>
    <col min="3589" max="3589" width="12.5703125" style="1" customWidth="1"/>
    <col min="3590" max="3590" width="8.5703125" style="1" customWidth="1"/>
    <col min="3591" max="3591" width="34.42578125" style="1" customWidth="1"/>
    <col min="3592" max="3592" width="11.140625" style="1" bestFit="1" customWidth="1"/>
    <col min="3593" max="3593" width="11.140625" style="1" customWidth="1"/>
    <col min="3594" max="3595" width="11.42578125" style="1" customWidth="1"/>
    <col min="3596" max="3596" width="18.5703125" style="1" customWidth="1"/>
    <col min="3597" max="3839" width="9.140625" style="1"/>
    <col min="3840" max="3840" width="52.5703125" style="1" customWidth="1"/>
    <col min="3841" max="3841" width="13" style="1" customWidth="1"/>
    <col min="3842" max="3842" width="17.140625" style="1" customWidth="1"/>
    <col min="3843" max="3843" width="13.140625" style="1" bestFit="1" customWidth="1"/>
    <col min="3844" max="3844" width="13.42578125" style="1" customWidth="1"/>
    <col min="3845" max="3845" width="12.5703125" style="1" customWidth="1"/>
    <col min="3846" max="3846" width="8.5703125" style="1" customWidth="1"/>
    <col min="3847" max="3847" width="34.42578125" style="1" customWidth="1"/>
    <col min="3848" max="3848" width="11.140625" style="1" bestFit="1" customWidth="1"/>
    <col min="3849" max="3849" width="11.140625" style="1" customWidth="1"/>
    <col min="3850" max="3851" width="11.42578125" style="1" customWidth="1"/>
    <col min="3852" max="3852" width="18.5703125" style="1" customWidth="1"/>
    <col min="3853" max="4095" width="9.140625" style="1"/>
    <col min="4096" max="4096" width="52.5703125" style="1" customWidth="1"/>
    <col min="4097" max="4097" width="13" style="1" customWidth="1"/>
    <col min="4098" max="4098" width="17.140625" style="1" customWidth="1"/>
    <col min="4099" max="4099" width="13.140625" style="1" bestFit="1" customWidth="1"/>
    <col min="4100" max="4100" width="13.42578125" style="1" customWidth="1"/>
    <col min="4101" max="4101" width="12.5703125" style="1" customWidth="1"/>
    <col min="4102" max="4102" width="8.5703125" style="1" customWidth="1"/>
    <col min="4103" max="4103" width="34.42578125" style="1" customWidth="1"/>
    <col min="4104" max="4104" width="11.140625" style="1" bestFit="1" customWidth="1"/>
    <col min="4105" max="4105" width="11.140625" style="1" customWidth="1"/>
    <col min="4106" max="4107" width="11.42578125" style="1" customWidth="1"/>
    <col min="4108" max="4108" width="18.5703125" style="1" customWidth="1"/>
    <col min="4109" max="4351" width="9.140625" style="1"/>
    <col min="4352" max="4352" width="52.5703125" style="1" customWidth="1"/>
    <col min="4353" max="4353" width="13" style="1" customWidth="1"/>
    <col min="4354" max="4354" width="17.140625" style="1" customWidth="1"/>
    <col min="4355" max="4355" width="13.140625" style="1" bestFit="1" customWidth="1"/>
    <col min="4356" max="4356" width="13.42578125" style="1" customWidth="1"/>
    <col min="4357" max="4357" width="12.5703125" style="1" customWidth="1"/>
    <col min="4358" max="4358" width="8.5703125" style="1" customWidth="1"/>
    <col min="4359" max="4359" width="34.42578125" style="1" customWidth="1"/>
    <col min="4360" max="4360" width="11.140625" style="1" bestFit="1" customWidth="1"/>
    <col min="4361" max="4361" width="11.140625" style="1" customWidth="1"/>
    <col min="4362" max="4363" width="11.42578125" style="1" customWidth="1"/>
    <col min="4364" max="4364" width="18.5703125" style="1" customWidth="1"/>
    <col min="4365" max="4607" width="9.140625" style="1"/>
    <col min="4608" max="4608" width="52.5703125" style="1" customWidth="1"/>
    <col min="4609" max="4609" width="13" style="1" customWidth="1"/>
    <col min="4610" max="4610" width="17.140625" style="1" customWidth="1"/>
    <col min="4611" max="4611" width="13.140625" style="1" bestFit="1" customWidth="1"/>
    <col min="4612" max="4612" width="13.42578125" style="1" customWidth="1"/>
    <col min="4613" max="4613" width="12.5703125" style="1" customWidth="1"/>
    <col min="4614" max="4614" width="8.5703125" style="1" customWidth="1"/>
    <col min="4615" max="4615" width="34.42578125" style="1" customWidth="1"/>
    <col min="4616" max="4616" width="11.140625" style="1" bestFit="1" customWidth="1"/>
    <col min="4617" max="4617" width="11.140625" style="1" customWidth="1"/>
    <col min="4618" max="4619" width="11.42578125" style="1" customWidth="1"/>
    <col min="4620" max="4620" width="18.5703125" style="1" customWidth="1"/>
    <col min="4621" max="4863" width="9.140625" style="1"/>
    <col min="4864" max="4864" width="52.5703125" style="1" customWidth="1"/>
    <col min="4865" max="4865" width="13" style="1" customWidth="1"/>
    <col min="4866" max="4866" width="17.140625" style="1" customWidth="1"/>
    <col min="4867" max="4867" width="13.140625" style="1" bestFit="1" customWidth="1"/>
    <col min="4868" max="4868" width="13.42578125" style="1" customWidth="1"/>
    <col min="4869" max="4869" width="12.5703125" style="1" customWidth="1"/>
    <col min="4870" max="4870" width="8.5703125" style="1" customWidth="1"/>
    <col min="4871" max="4871" width="34.42578125" style="1" customWidth="1"/>
    <col min="4872" max="4872" width="11.140625" style="1" bestFit="1" customWidth="1"/>
    <col min="4873" max="4873" width="11.140625" style="1" customWidth="1"/>
    <col min="4874" max="4875" width="11.42578125" style="1" customWidth="1"/>
    <col min="4876" max="4876" width="18.5703125" style="1" customWidth="1"/>
    <col min="4877" max="5119" width="9.140625" style="1"/>
    <col min="5120" max="5120" width="52.5703125" style="1" customWidth="1"/>
    <col min="5121" max="5121" width="13" style="1" customWidth="1"/>
    <col min="5122" max="5122" width="17.140625" style="1" customWidth="1"/>
    <col min="5123" max="5123" width="13.140625" style="1" bestFit="1" customWidth="1"/>
    <col min="5124" max="5124" width="13.42578125" style="1" customWidth="1"/>
    <col min="5125" max="5125" width="12.5703125" style="1" customWidth="1"/>
    <col min="5126" max="5126" width="8.5703125" style="1" customWidth="1"/>
    <col min="5127" max="5127" width="34.42578125" style="1" customWidth="1"/>
    <col min="5128" max="5128" width="11.140625" style="1" bestFit="1" customWidth="1"/>
    <col min="5129" max="5129" width="11.140625" style="1" customWidth="1"/>
    <col min="5130" max="5131" width="11.42578125" style="1" customWidth="1"/>
    <col min="5132" max="5132" width="18.5703125" style="1" customWidth="1"/>
    <col min="5133" max="5375" width="9.140625" style="1"/>
    <col min="5376" max="5376" width="52.5703125" style="1" customWidth="1"/>
    <col min="5377" max="5377" width="13" style="1" customWidth="1"/>
    <col min="5378" max="5378" width="17.140625" style="1" customWidth="1"/>
    <col min="5379" max="5379" width="13.140625" style="1" bestFit="1" customWidth="1"/>
    <col min="5380" max="5380" width="13.42578125" style="1" customWidth="1"/>
    <col min="5381" max="5381" width="12.5703125" style="1" customWidth="1"/>
    <col min="5382" max="5382" width="8.5703125" style="1" customWidth="1"/>
    <col min="5383" max="5383" width="34.42578125" style="1" customWidth="1"/>
    <col min="5384" max="5384" width="11.140625" style="1" bestFit="1" customWidth="1"/>
    <col min="5385" max="5385" width="11.140625" style="1" customWidth="1"/>
    <col min="5386" max="5387" width="11.42578125" style="1" customWidth="1"/>
    <col min="5388" max="5388" width="18.5703125" style="1" customWidth="1"/>
    <col min="5389" max="5631" width="9.140625" style="1"/>
    <col min="5632" max="5632" width="52.5703125" style="1" customWidth="1"/>
    <col min="5633" max="5633" width="13" style="1" customWidth="1"/>
    <col min="5634" max="5634" width="17.140625" style="1" customWidth="1"/>
    <col min="5635" max="5635" width="13.140625" style="1" bestFit="1" customWidth="1"/>
    <col min="5636" max="5636" width="13.42578125" style="1" customWidth="1"/>
    <col min="5637" max="5637" width="12.5703125" style="1" customWidth="1"/>
    <col min="5638" max="5638" width="8.5703125" style="1" customWidth="1"/>
    <col min="5639" max="5639" width="34.42578125" style="1" customWidth="1"/>
    <col min="5640" max="5640" width="11.140625" style="1" bestFit="1" customWidth="1"/>
    <col min="5641" max="5641" width="11.140625" style="1" customWidth="1"/>
    <col min="5642" max="5643" width="11.42578125" style="1" customWidth="1"/>
    <col min="5644" max="5644" width="18.5703125" style="1" customWidth="1"/>
    <col min="5645" max="5887" width="9.140625" style="1"/>
    <col min="5888" max="5888" width="52.5703125" style="1" customWidth="1"/>
    <col min="5889" max="5889" width="13" style="1" customWidth="1"/>
    <col min="5890" max="5890" width="17.140625" style="1" customWidth="1"/>
    <col min="5891" max="5891" width="13.140625" style="1" bestFit="1" customWidth="1"/>
    <col min="5892" max="5892" width="13.42578125" style="1" customWidth="1"/>
    <col min="5893" max="5893" width="12.5703125" style="1" customWidth="1"/>
    <col min="5894" max="5894" width="8.5703125" style="1" customWidth="1"/>
    <col min="5895" max="5895" width="34.42578125" style="1" customWidth="1"/>
    <col min="5896" max="5896" width="11.140625" style="1" bestFit="1" customWidth="1"/>
    <col min="5897" max="5897" width="11.140625" style="1" customWidth="1"/>
    <col min="5898" max="5899" width="11.42578125" style="1" customWidth="1"/>
    <col min="5900" max="5900" width="18.5703125" style="1" customWidth="1"/>
    <col min="5901" max="6143" width="9.140625" style="1"/>
    <col min="6144" max="6144" width="52.5703125" style="1" customWidth="1"/>
    <col min="6145" max="6145" width="13" style="1" customWidth="1"/>
    <col min="6146" max="6146" width="17.140625" style="1" customWidth="1"/>
    <col min="6147" max="6147" width="13.140625" style="1" bestFit="1" customWidth="1"/>
    <col min="6148" max="6148" width="13.42578125" style="1" customWidth="1"/>
    <col min="6149" max="6149" width="12.5703125" style="1" customWidth="1"/>
    <col min="6150" max="6150" width="8.5703125" style="1" customWidth="1"/>
    <col min="6151" max="6151" width="34.42578125" style="1" customWidth="1"/>
    <col min="6152" max="6152" width="11.140625" style="1" bestFit="1" customWidth="1"/>
    <col min="6153" max="6153" width="11.140625" style="1" customWidth="1"/>
    <col min="6154" max="6155" width="11.42578125" style="1" customWidth="1"/>
    <col min="6156" max="6156" width="18.5703125" style="1" customWidth="1"/>
    <col min="6157" max="6399" width="9.140625" style="1"/>
    <col min="6400" max="6400" width="52.5703125" style="1" customWidth="1"/>
    <col min="6401" max="6401" width="13" style="1" customWidth="1"/>
    <col min="6402" max="6402" width="17.140625" style="1" customWidth="1"/>
    <col min="6403" max="6403" width="13.140625" style="1" bestFit="1" customWidth="1"/>
    <col min="6404" max="6404" width="13.42578125" style="1" customWidth="1"/>
    <col min="6405" max="6405" width="12.5703125" style="1" customWidth="1"/>
    <col min="6406" max="6406" width="8.5703125" style="1" customWidth="1"/>
    <col min="6407" max="6407" width="34.42578125" style="1" customWidth="1"/>
    <col min="6408" max="6408" width="11.140625" style="1" bestFit="1" customWidth="1"/>
    <col min="6409" max="6409" width="11.140625" style="1" customWidth="1"/>
    <col min="6410" max="6411" width="11.42578125" style="1" customWidth="1"/>
    <col min="6412" max="6412" width="18.5703125" style="1" customWidth="1"/>
    <col min="6413" max="6655" width="9.140625" style="1"/>
    <col min="6656" max="6656" width="52.5703125" style="1" customWidth="1"/>
    <col min="6657" max="6657" width="13" style="1" customWidth="1"/>
    <col min="6658" max="6658" width="17.140625" style="1" customWidth="1"/>
    <col min="6659" max="6659" width="13.140625" style="1" bestFit="1" customWidth="1"/>
    <col min="6660" max="6660" width="13.42578125" style="1" customWidth="1"/>
    <col min="6661" max="6661" width="12.5703125" style="1" customWidth="1"/>
    <col min="6662" max="6662" width="8.5703125" style="1" customWidth="1"/>
    <col min="6663" max="6663" width="34.42578125" style="1" customWidth="1"/>
    <col min="6664" max="6664" width="11.140625" style="1" bestFit="1" customWidth="1"/>
    <col min="6665" max="6665" width="11.140625" style="1" customWidth="1"/>
    <col min="6666" max="6667" width="11.42578125" style="1" customWidth="1"/>
    <col min="6668" max="6668" width="18.5703125" style="1" customWidth="1"/>
    <col min="6669" max="6911" width="9.140625" style="1"/>
    <col min="6912" max="6912" width="52.5703125" style="1" customWidth="1"/>
    <col min="6913" max="6913" width="13" style="1" customWidth="1"/>
    <col min="6914" max="6914" width="17.140625" style="1" customWidth="1"/>
    <col min="6915" max="6915" width="13.140625" style="1" bestFit="1" customWidth="1"/>
    <col min="6916" max="6916" width="13.42578125" style="1" customWidth="1"/>
    <col min="6917" max="6917" width="12.5703125" style="1" customWidth="1"/>
    <col min="6918" max="6918" width="8.5703125" style="1" customWidth="1"/>
    <col min="6919" max="6919" width="34.42578125" style="1" customWidth="1"/>
    <col min="6920" max="6920" width="11.140625" style="1" bestFit="1" customWidth="1"/>
    <col min="6921" max="6921" width="11.140625" style="1" customWidth="1"/>
    <col min="6922" max="6923" width="11.42578125" style="1" customWidth="1"/>
    <col min="6924" max="6924" width="18.5703125" style="1" customWidth="1"/>
    <col min="6925" max="7167" width="9.140625" style="1"/>
    <col min="7168" max="7168" width="52.5703125" style="1" customWidth="1"/>
    <col min="7169" max="7169" width="13" style="1" customWidth="1"/>
    <col min="7170" max="7170" width="17.140625" style="1" customWidth="1"/>
    <col min="7171" max="7171" width="13.140625" style="1" bestFit="1" customWidth="1"/>
    <col min="7172" max="7172" width="13.42578125" style="1" customWidth="1"/>
    <col min="7173" max="7173" width="12.5703125" style="1" customWidth="1"/>
    <col min="7174" max="7174" width="8.5703125" style="1" customWidth="1"/>
    <col min="7175" max="7175" width="34.42578125" style="1" customWidth="1"/>
    <col min="7176" max="7176" width="11.140625" style="1" bestFit="1" customWidth="1"/>
    <col min="7177" max="7177" width="11.140625" style="1" customWidth="1"/>
    <col min="7178" max="7179" width="11.42578125" style="1" customWidth="1"/>
    <col min="7180" max="7180" width="18.5703125" style="1" customWidth="1"/>
    <col min="7181" max="7423" width="9.140625" style="1"/>
    <col min="7424" max="7424" width="52.5703125" style="1" customWidth="1"/>
    <col min="7425" max="7425" width="13" style="1" customWidth="1"/>
    <col min="7426" max="7426" width="17.140625" style="1" customWidth="1"/>
    <col min="7427" max="7427" width="13.140625" style="1" bestFit="1" customWidth="1"/>
    <col min="7428" max="7428" width="13.42578125" style="1" customWidth="1"/>
    <col min="7429" max="7429" width="12.5703125" style="1" customWidth="1"/>
    <col min="7430" max="7430" width="8.5703125" style="1" customWidth="1"/>
    <col min="7431" max="7431" width="34.42578125" style="1" customWidth="1"/>
    <col min="7432" max="7432" width="11.140625" style="1" bestFit="1" customWidth="1"/>
    <col min="7433" max="7433" width="11.140625" style="1" customWidth="1"/>
    <col min="7434" max="7435" width="11.42578125" style="1" customWidth="1"/>
    <col min="7436" max="7436" width="18.5703125" style="1" customWidth="1"/>
    <col min="7437" max="7679" width="9.140625" style="1"/>
    <col min="7680" max="7680" width="52.5703125" style="1" customWidth="1"/>
    <col min="7681" max="7681" width="13" style="1" customWidth="1"/>
    <col min="7682" max="7682" width="17.140625" style="1" customWidth="1"/>
    <col min="7683" max="7683" width="13.140625" style="1" bestFit="1" customWidth="1"/>
    <col min="7684" max="7684" width="13.42578125" style="1" customWidth="1"/>
    <col min="7685" max="7685" width="12.5703125" style="1" customWidth="1"/>
    <col min="7686" max="7686" width="8.5703125" style="1" customWidth="1"/>
    <col min="7687" max="7687" width="34.42578125" style="1" customWidth="1"/>
    <col min="7688" max="7688" width="11.140625" style="1" bestFit="1" customWidth="1"/>
    <col min="7689" max="7689" width="11.140625" style="1" customWidth="1"/>
    <col min="7690" max="7691" width="11.42578125" style="1" customWidth="1"/>
    <col min="7692" max="7692" width="18.5703125" style="1" customWidth="1"/>
    <col min="7693" max="7935" width="9.140625" style="1"/>
    <col min="7936" max="7936" width="52.5703125" style="1" customWidth="1"/>
    <col min="7937" max="7937" width="13" style="1" customWidth="1"/>
    <col min="7938" max="7938" width="17.140625" style="1" customWidth="1"/>
    <col min="7939" max="7939" width="13.140625" style="1" bestFit="1" customWidth="1"/>
    <col min="7940" max="7940" width="13.42578125" style="1" customWidth="1"/>
    <col min="7941" max="7941" width="12.5703125" style="1" customWidth="1"/>
    <col min="7942" max="7942" width="8.5703125" style="1" customWidth="1"/>
    <col min="7943" max="7943" width="34.42578125" style="1" customWidth="1"/>
    <col min="7944" max="7944" width="11.140625" style="1" bestFit="1" customWidth="1"/>
    <col min="7945" max="7945" width="11.140625" style="1" customWidth="1"/>
    <col min="7946" max="7947" width="11.42578125" style="1" customWidth="1"/>
    <col min="7948" max="7948" width="18.5703125" style="1" customWidth="1"/>
    <col min="7949" max="8191" width="9.140625" style="1"/>
    <col min="8192" max="8192" width="52.5703125" style="1" customWidth="1"/>
    <col min="8193" max="8193" width="13" style="1" customWidth="1"/>
    <col min="8194" max="8194" width="17.140625" style="1" customWidth="1"/>
    <col min="8195" max="8195" width="13.140625" style="1" bestFit="1" customWidth="1"/>
    <col min="8196" max="8196" width="13.42578125" style="1" customWidth="1"/>
    <col min="8197" max="8197" width="12.5703125" style="1" customWidth="1"/>
    <col min="8198" max="8198" width="8.5703125" style="1" customWidth="1"/>
    <col min="8199" max="8199" width="34.42578125" style="1" customWidth="1"/>
    <col min="8200" max="8200" width="11.140625" style="1" bestFit="1" customWidth="1"/>
    <col min="8201" max="8201" width="11.140625" style="1" customWidth="1"/>
    <col min="8202" max="8203" width="11.42578125" style="1" customWidth="1"/>
    <col min="8204" max="8204" width="18.5703125" style="1" customWidth="1"/>
    <col min="8205" max="8447" width="9.140625" style="1"/>
    <col min="8448" max="8448" width="52.5703125" style="1" customWidth="1"/>
    <col min="8449" max="8449" width="13" style="1" customWidth="1"/>
    <col min="8450" max="8450" width="17.140625" style="1" customWidth="1"/>
    <col min="8451" max="8451" width="13.140625" style="1" bestFit="1" customWidth="1"/>
    <col min="8452" max="8452" width="13.42578125" style="1" customWidth="1"/>
    <col min="8453" max="8453" width="12.5703125" style="1" customWidth="1"/>
    <col min="8454" max="8454" width="8.5703125" style="1" customWidth="1"/>
    <col min="8455" max="8455" width="34.42578125" style="1" customWidth="1"/>
    <col min="8456" max="8456" width="11.140625" style="1" bestFit="1" customWidth="1"/>
    <col min="8457" max="8457" width="11.140625" style="1" customWidth="1"/>
    <col min="8458" max="8459" width="11.42578125" style="1" customWidth="1"/>
    <col min="8460" max="8460" width="18.5703125" style="1" customWidth="1"/>
    <col min="8461" max="8703" width="9.140625" style="1"/>
    <col min="8704" max="8704" width="52.5703125" style="1" customWidth="1"/>
    <col min="8705" max="8705" width="13" style="1" customWidth="1"/>
    <col min="8706" max="8706" width="17.140625" style="1" customWidth="1"/>
    <col min="8707" max="8707" width="13.140625" style="1" bestFit="1" customWidth="1"/>
    <col min="8708" max="8708" width="13.42578125" style="1" customWidth="1"/>
    <col min="8709" max="8709" width="12.5703125" style="1" customWidth="1"/>
    <col min="8710" max="8710" width="8.5703125" style="1" customWidth="1"/>
    <col min="8711" max="8711" width="34.42578125" style="1" customWidth="1"/>
    <col min="8712" max="8712" width="11.140625" style="1" bestFit="1" customWidth="1"/>
    <col min="8713" max="8713" width="11.140625" style="1" customWidth="1"/>
    <col min="8714" max="8715" width="11.42578125" style="1" customWidth="1"/>
    <col min="8716" max="8716" width="18.5703125" style="1" customWidth="1"/>
    <col min="8717" max="8959" width="9.140625" style="1"/>
    <col min="8960" max="8960" width="52.5703125" style="1" customWidth="1"/>
    <col min="8961" max="8961" width="13" style="1" customWidth="1"/>
    <col min="8962" max="8962" width="17.140625" style="1" customWidth="1"/>
    <col min="8963" max="8963" width="13.140625" style="1" bestFit="1" customWidth="1"/>
    <col min="8964" max="8964" width="13.42578125" style="1" customWidth="1"/>
    <col min="8965" max="8965" width="12.5703125" style="1" customWidth="1"/>
    <col min="8966" max="8966" width="8.5703125" style="1" customWidth="1"/>
    <col min="8967" max="8967" width="34.42578125" style="1" customWidth="1"/>
    <col min="8968" max="8968" width="11.140625" style="1" bestFit="1" customWidth="1"/>
    <col min="8969" max="8969" width="11.140625" style="1" customWidth="1"/>
    <col min="8970" max="8971" width="11.42578125" style="1" customWidth="1"/>
    <col min="8972" max="8972" width="18.5703125" style="1" customWidth="1"/>
    <col min="8973" max="9215" width="9.140625" style="1"/>
    <col min="9216" max="9216" width="52.5703125" style="1" customWidth="1"/>
    <col min="9217" max="9217" width="13" style="1" customWidth="1"/>
    <col min="9218" max="9218" width="17.140625" style="1" customWidth="1"/>
    <col min="9219" max="9219" width="13.140625" style="1" bestFit="1" customWidth="1"/>
    <col min="9220" max="9220" width="13.42578125" style="1" customWidth="1"/>
    <col min="9221" max="9221" width="12.5703125" style="1" customWidth="1"/>
    <col min="9222" max="9222" width="8.5703125" style="1" customWidth="1"/>
    <col min="9223" max="9223" width="34.42578125" style="1" customWidth="1"/>
    <col min="9224" max="9224" width="11.140625" style="1" bestFit="1" customWidth="1"/>
    <col min="9225" max="9225" width="11.140625" style="1" customWidth="1"/>
    <col min="9226" max="9227" width="11.42578125" style="1" customWidth="1"/>
    <col min="9228" max="9228" width="18.5703125" style="1" customWidth="1"/>
    <col min="9229" max="9471" width="9.140625" style="1"/>
    <col min="9472" max="9472" width="52.5703125" style="1" customWidth="1"/>
    <col min="9473" max="9473" width="13" style="1" customWidth="1"/>
    <col min="9474" max="9474" width="17.140625" style="1" customWidth="1"/>
    <col min="9475" max="9475" width="13.140625" style="1" bestFit="1" customWidth="1"/>
    <col min="9476" max="9476" width="13.42578125" style="1" customWidth="1"/>
    <col min="9477" max="9477" width="12.5703125" style="1" customWidth="1"/>
    <col min="9478" max="9478" width="8.5703125" style="1" customWidth="1"/>
    <col min="9479" max="9479" width="34.42578125" style="1" customWidth="1"/>
    <col min="9480" max="9480" width="11.140625" style="1" bestFit="1" customWidth="1"/>
    <col min="9481" max="9481" width="11.140625" style="1" customWidth="1"/>
    <col min="9482" max="9483" width="11.42578125" style="1" customWidth="1"/>
    <col min="9484" max="9484" width="18.5703125" style="1" customWidth="1"/>
    <col min="9485" max="9727" width="9.140625" style="1"/>
    <col min="9728" max="9728" width="52.5703125" style="1" customWidth="1"/>
    <col min="9729" max="9729" width="13" style="1" customWidth="1"/>
    <col min="9730" max="9730" width="17.140625" style="1" customWidth="1"/>
    <col min="9731" max="9731" width="13.140625" style="1" bestFit="1" customWidth="1"/>
    <col min="9732" max="9732" width="13.42578125" style="1" customWidth="1"/>
    <col min="9733" max="9733" width="12.5703125" style="1" customWidth="1"/>
    <col min="9734" max="9734" width="8.5703125" style="1" customWidth="1"/>
    <col min="9735" max="9735" width="34.42578125" style="1" customWidth="1"/>
    <col min="9736" max="9736" width="11.140625" style="1" bestFit="1" customWidth="1"/>
    <col min="9737" max="9737" width="11.140625" style="1" customWidth="1"/>
    <col min="9738" max="9739" width="11.42578125" style="1" customWidth="1"/>
    <col min="9740" max="9740" width="18.5703125" style="1" customWidth="1"/>
    <col min="9741" max="9983" width="9.140625" style="1"/>
    <col min="9984" max="9984" width="52.5703125" style="1" customWidth="1"/>
    <col min="9985" max="9985" width="13" style="1" customWidth="1"/>
    <col min="9986" max="9986" width="17.140625" style="1" customWidth="1"/>
    <col min="9987" max="9987" width="13.140625" style="1" bestFit="1" customWidth="1"/>
    <col min="9988" max="9988" width="13.42578125" style="1" customWidth="1"/>
    <col min="9989" max="9989" width="12.5703125" style="1" customWidth="1"/>
    <col min="9990" max="9990" width="8.5703125" style="1" customWidth="1"/>
    <col min="9991" max="9991" width="34.42578125" style="1" customWidth="1"/>
    <col min="9992" max="9992" width="11.140625" style="1" bestFit="1" customWidth="1"/>
    <col min="9993" max="9993" width="11.140625" style="1" customWidth="1"/>
    <col min="9994" max="9995" width="11.42578125" style="1" customWidth="1"/>
    <col min="9996" max="9996" width="18.5703125" style="1" customWidth="1"/>
    <col min="9997" max="10239" width="9.140625" style="1"/>
    <col min="10240" max="10240" width="52.5703125" style="1" customWidth="1"/>
    <col min="10241" max="10241" width="13" style="1" customWidth="1"/>
    <col min="10242" max="10242" width="17.140625" style="1" customWidth="1"/>
    <col min="10243" max="10243" width="13.140625" style="1" bestFit="1" customWidth="1"/>
    <col min="10244" max="10244" width="13.42578125" style="1" customWidth="1"/>
    <col min="10245" max="10245" width="12.5703125" style="1" customWidth="1"/>
    <col min="10246" max="10246" width="8.5703125" style="1" customWidth="1"/>
    <col min="10247" max="10247" width="34.42578125" style="1" customWidth="1"/>
    <col min="10248" max="10248" width="11.140625" style="1" bestFit="1" customWidth="1"/>
    <col min="10249" max="10249" width="11.140625" style="1" customWidth="1"/>
    <col min="10250" max="10251" width="11.42578125" style="1" customWidth="1"/>
    <col min="10252" max="10252" width="18.5703125" style="1" customWidth="1"/>
    <col min="10253" max="10495" width="9.140625" style="1"/>
    <col min="10496" max="10496" width="52.5703125" style="1" customWidth="1"/>
    <col min="10497" max="10497" width="13" style="1" customWidth="1"/>
    <col min="10498" max="10498" width="17.140625" style="1" customWidth="1"/>
    <col min="10499" max="10499" width="13.140625" style="1" bestFit="1" customWidth="1"/>
    <col min="10500" max="10500" width="13.42578125" style="1" customWidth="1"/>
    <col min="10501" max="10501" width="12.5703125" style="1" customWidth="1"/>
    <col min="10502" max="10502" width="8.5703125" style="1" customWidth="1"/>
    <col min="10503" max="10503" width="34.42578125" style="1" customWidth="1"/>
    <col min="10504" max="10504" width="11.140625" style="1" bestFit="1" customWidth="1"/>
    <col min="10505" max="10505" width="11.140625" style="1" customWidth="1"/>
    <col min="10506" max="10507" width="11.42578125" style="1" customWidth="1"/>
    <col min="10508" max="10508" width="18.5703125" style="1" customWidth="1"/>
    <col min="10509" max="10751" width="9.140625" style="1"/>
    <col min="10752" max="10752" width="52.5703125" style="1" customWidth="1"/>
    <col min="10753" max="10753" width="13" style="1" customWidth="1"/>
    <col min="10754" max="10754" width="17.140625" style="1" customWidth="1"/>
    <col min="10755" max="10755" width="13.140625" style="1" bestFit="1" customWidth="1"/>
    <col min="10756" max="10756" width="13.42578125" style="1" customWidth="1"/>
    <col min="10757" max="10757" width="12.5703125" style="1" customWidth="1"/>
    <col min="10758" max="10758" width="8.5703125" style="1" customWidth="1"/>
    <col min="10759" max="10759" width="34.42578125" style="1" customWidth="1"/>
    <col min="10760" max="10760" width="11.140625" style="1" bestFit="1" customWidth="1"/>
    <col min="10761" max="10761" width="11.140625" style="1" customWidth="1"/>
    <col min="10762" max="10763" width="11.42578125" style="1" customWidth="1"/>
    <col min="10764" max="10764" width="18.5703125" style="1" customWidth="1"/>
    <col min="10765" max="11007" width="9.140625" style="1"/>
    <col min="11008" max="11008" width="52.5703125" style="1" customWidth="1"/>
    <col min="11009" max="11009" width="13" style="1" customWidth="1"/>
    <col min="11010" max="11010" width="17.140625" style="1" customWidth="1"/>
    <col min="11011" max="11011" width="13.140625" style="1" bestFit="1" customWidth="1"/>
    <col min="11012" max="11012" width="13.42578125" style="1" customWidth="1"/>
    <col min="11013" max="11013" width="12.5703125" style="1" customWidth="1"/>
    <col min="11014" max="11014" width="8.5703125" style="1" customWidth="1"/>
    <col min="11015" max="11015" width="34.42578125" style="1" customWidth="1"/>
    <col min="11016" max="11016" width="11.140625" style="1" bestFit="1" customWidth="1"/>
    <col min="11017" max="11017" width="11.140625" style="1" customWidth="1"/>
    <col min="11018" max="11019" width="11.42578125" style="1" customWidth="1"/>
    <col min="11020" max="11020" width="18.5703125" style="1" customWidth="1"/>
    <col min="11021" max="11263" width="9.140625" style="1"/>
    <col min="11264" max="11264" width="52.5703125" style="1" customWidth="1"/>
    <col min="11265" max="11265" width="13" style="1" customWidth="1"/>
    <col min="11266" max="11266" width="17.140625" style="1" customWidth="1"/>
    <col min="11267" max="11267" width="13.140625" style="1" bestFit="1" customWidth="1"/>
    <col min="11268" max="11268" width="13.42578125" style="1" customWidth="1"/>
    <col min="11269" max="11269" width="12.5703125" style="1" customWidth="1"/>
    <col min="11270" max="11270" width="8.5703125" style="1" customWidth="1"/>
    <col min="11271" max="11271" width="34.42578125" style="1" customWidth="1"/>
    <col min="11272" max="11272" width="11.140625" style="1" bestFit="1" customWidth="1"/>
    <col min="11273" max="11273" width="11.140625" style="1" customWidth="1"/>
    <col min="11274" max="11275" width="11.42578125" style="1" customWidth="1"/>
    <col min="11276" max="11276" width="18.5703125" style="1" customWidth="1"/>
    <col min="11277" max="11519" width="9.140625" style="1"/>
    <col min="11520" max="11520" width="52.5703125" style="1" customWidth="1"/>
    <col min="11521" max="11521" width="13" style="1" customWidth="1"/>
    <col min="11522" max="11522" width="17.140625" style="1" customWidth="1"/>
    <col min="11523" max="11523" width="13.140625" style="1" bestFit="1" customWidth="1"/>
    <col min="11524" max="11524" width="13.42578125" style="1" customWidth="1"/>
    <col min="11525" max="11525" width="12.5703125" style="1" customWidth="1"/>
    <col min="11526" max="11526" width="8.5703125" style="1" customWidth="1"/>
    <col min="11527" max="11527" width="34.42578125" style="1" customWidth="1"/>
    <col min="11528" max="11528" width="11.140625" style="1" bestFit="1" customWidth="1"/>
    <col min="11529" max="11529" width="11.140625" style="1" customWidth="1"/>
    <col min="11530" max="11531" width="11.42578125" style="1" customWidth="1"/>
    <col min="11532" max="11532" width="18.5703125" style="1" customWidth="1"/>
    <col min="11533" max="11775" width="9.140625" style="1"/>
    <col min="11776" max="11776" width="52.5703125" style="1" customWidth="1"/>
    <col min="11777" max="11777" width="13" style="1" customWidth="1"/>
    <col min="11778" max="11778" width="17.140625" style="1" customWidth="1"/>
    <col min="11779" max="11779" width="13.140625" style="1" bestFit="1" customWidth="1"/>
    <col min="11780" max="11780" width="13.42578125" style="1" customWidth="1"/>
    <col min="11781" max="11781" width="12.5703125" style="1" customWidth="1"/>
    <col min="11782" max="11782" width="8.5703125" style="1" customWidth="1"/>
    <col min="11783" max="11783" width="34.42578125" style="1" customWidth="1"/>
    <col min="11784" max="11784" width="11.140625" style="1" bestFit="1" customWidth="1"/>
    <col min="11785" max="11785" width="11.140625" style="1" customWidth="1"/>
    <col min="11786" max="11787" width="11.42578125" style="1" customWidth="1"/>
    <col min="11788" max="11788" width="18.5703125" style="1" customWidth="1"/>
    <col min="11789" max="12031" width="9.140625" style="1"/>
    <col min="12032" max="12032" width="52.5703125" style="1" customWidth="1"/>
    <col min="12033" max="12033" width="13" style="1" customWidth="1"/>
    <col min="12034" max="12034" width="17.140625" style="1" customWidth="1"/>
    <col min="12035" max="12035" width="13.140625" style="1" bestFit="1" customWidth="1"/>
    <col min="12036" max="12036" width="13.42578125" style="1" customWidth="1"/>
    <col min="12037" max="12037" width="12.5703125" style="1" customWidth="1"/>
    <col min="12038" max="12038" width="8.5703125" style="1" customWidth="1"/>
    <col min="12039" max="12039" width="34.42578125" style="1" customWidth="1"/>
    <col min="12040" max="12040" width="11.140625" style="1" bestFit="1" customWidth="1"/>
    <col min="12041" max="12041" width="11.140625" style="1" customWidth="1"/>
    <col min="12042" max="12043" width="11.42578125" style="1" customWidth="1"/>
    <col min="12044" max="12044" width="18.5703125" style="1" customWidth="1"/>
    <col min="12045" max="12287" width="9.140625" style="1"/>
    <col min="12288" max="12288" width="52.5703125" style="1" customWidth="1"/>
    <col min="12289" max="12289" width="13" style="1" customWidth="1"/>
    <col min="12290" max="12290" width="17.140625" style="1" customWidth="1"/>
    <col min="12291" max="12291" width="13.140625" style="1" bestFit="1" customWidth="1"/>
    <col min="12292" max="12292" width="13.42578125" style="1" customWidth="1"/>
    <col min="12293" max="12293" width="12.5703125" style="1" customWidth="1"/>
    <col min="12294" max="12294" width="8.5703125" style="1" customWidth="1"/>
    <col min="12295" max="12295" width="34.42578125" style="1" customWidth="1"/>
    <col min="12296" max="12296" width="11.140625" style="1" bestFit="1" customWidth="1"/>
    <col min="12297" max="12297" width="11.140625" style="1" customWidth="1"/>
    <col min="12298" max="12299" width="11.42578125" style="1" customWidth="1"/>
    <col min="12300" max="12300" width="18.5703125" style="1" customWidth="1"/>
    <col min="12301" max="12543" width="9.140625" style="1"/>
    <col min="12544" max="12544" width="52.5703125" style="1" customWidth="1"/>
    <col min="12545" max="12545" width="13" style="1" customWidth="1"/>
    <col min="12546" max="12546" width="17.140625" style="1" customWidth="1"/>
    <col min="12547" max="12547" width="13.140625" style="1" bestFit="1" customWidth="1"/>
    <col min="12548" max="12548" width="13.42578125" style="1" customWidth="1"/>
    <col min="12549" max="12549" width="12.5703125" style="1" customWidth="1"/>
    <col min="12550" max="12550" width="8.5703125" style="1" customWidth="1"/>
    <col min="12551" max="12551" width="34.42578125" style="1" customWidth="1"/>
    <col min="12552" max="12552" width="11.140625" style="1" bestFit="1" customWidth="1"/>
    <col min="12553" max="12553" width="11.140625" style="1" customWidth="1"/>
    <col min="12554" max="12555" width="11.42578125" style="1" customWidth="1"/>
    <col min="12556" max="12556" width="18.5703125" style="1" customWidth="1"/>
    <col min="12557" max="12799" width="9.140625" style="1"/>
    <col min="12800" max="12800" width="52.5703125" style="1" customWidth="1"/>
    <col min="12801" max="12801" width="13" style="1" customWidth="1"/>
    <col min="12802" max="12802" width="17.140625" style="1" customWidth="1"/>
    <col min="12803" max="12803" width="13.140625" style="1" bestFit="1" customWidth="1"/>
    <col min="12804" max="12804" width="13.42578125" style="1" customWidth="1"/>
    <col min="12805" max="12805" width="12.5703125" style="1" customWidth="1"/>
    <col min="12806" max="12806" width="8.5703125" style="1" customWidth="1"/>
    <col min="12807" max="12807" width="34.42578125" style="1" customWidth="1"/>
    <col min="12808" max="12808" width="11.140625" style="1" bestFit="1" customWidth="1"/>
    <col min="12809" max="12809" width="11.140625" style="1" customWidth="1"/>
    <col min="12810" max="12811" width="11.42578125" style="1" customWidth="1"/>
    <col min="12812" max="12812" width="18.5703125" style="1" customWidth="1"/>
    <col min="12813" max="13055" width="9.140625" style="1"/>
    <col min="13056" max="13056" width="52.5703125" style="1" customWidth="1"/>
    <col min="13057" max="13057" width="13" style="1" customWidth="1"/>
    <col min="13058" max="13058" width="17.140625" style="1" customWidth="1"/>
    <col min="13059" max="13059" width="13.140625" style="1" bestFit="1" customWidth="1"/>
    <col min="13060" max="13060" width="13.42578125" style="1" customWidth="1"/>
    <col min="13061" max="13061" width="12.5703125" style="1" customWidth="1"/>
    <col min="13062" max="13062" width="8.5703125" style="1" customWidth="1"/>
    <col min="13063" max="13063" width="34.42578125" style="1" customWidth="1"/>
    <col min="13064" max="13064" width="11.140625" style="1" bestFit="1" customWidth="1"/>
    <col min="13065" max="13065" width="11.140625" style="1" customWidth="1"/>
    <col min="13066" max="13067" width="11.42578125" style="1" customWidth="1"/>
    <col min="13068" max="13068" width="18.5703125" style="1" customWidth="1"/>
    <col min="13069" max="13311" width="9.140625" style="1"/>
    <col min="13312" max="13312" width="52.5703125" style="1" customWidth="1"/>
    <col min="13313" max="13313" width="13" style="1" customWidth="1"/>
    <col min="13314" max="13314" width="17.140625" style="1" customWidth="1"/>
    <col min="13315" max="13315" width="13.140625" style="1" bestFit="1" customWidth="1"/>
    <col min="13316" max="13316" width="13.42578125" style="1" customWidth="1"/>
    <col min="13317" max="13317" width="12.5703125" style="1" customWidth="1"/>
    <col min="13318" max="13318" width="8.5703125" style="1" customWidth="1"/>
    <col min="13319" max="13319" width="34.42578125" style="1" customWidth="1"/>
    <col min="13320" max="13320" width="11.140625" style="1" bestFit="1" customWidth="1"/>
    <col min="13321" max="13321" width="11.140625" style="1" customWidth="1"/>
    <col min="13322" max="13323" width="11.42578125" style="1" customWidth="1"/>
    <col min="13324" max="13324" width="18.5703125" style="1" customWidth="1"/>
    <col min="13325" max="13567" width="9.140625" style="1"/>
    <col min="13568" max="13568" width="52.5703125" style="1" customWidth="1"/>
    <col min="13569" max="13569" width="13" style="1" customWidth="1"/>
    <col min="13570" max="13570" width="17.140625" style="1" customWidth="1"/>
    <col min="13571" max="13571" width="13.140625" style="1" bestFit="1" customWidth="1"/>
    <col min="13572" max="13572" width="13.42578125" style="1" customWidth="1"/>
    <col min="13573" max="13573" width="12.5703125" style="1" customWidth="1"/>
    <col min="13574" max="13574" width="8.5703125" style="1" customWidth="1"/>
    <col min="13575" max="13575" width="34.42578125" style="1" customWidth="1"/>
    <col min="13576" max="13576" width="11.140625" style="1" bestFit="1" customWidth="1"/>
    <col min="13577" max="13577" width="11.140625" style="1" customWidth="1"/>
    <col min="13578" max="13579" width="11.42578125" style="1" customWidth="1"/>
    <col min="13580" max="13580" width="18.5703125" style="1" customWidth="1"/>
    <col min="13581" max="13823" width="9.140625" style="1"/>
    <col min="13824" max="13824" width="52.5703125" style="1" customWidth="1"/>
    <col min="13825" max="13825" width="13" style="1" customWidth="1"/>
    <col min="13826" max="13826" width="17.140625" style="1" customWidth="1"/>
    <col min="13827" max="13827" width="13.140625" style="1" bestFit="1" customWidth="1"/>
    <col min="13828" max="13828" width="13.42578125" style="1" customWidth="1"/>
    <col min="13829" max="13829" width="12.5703125" style="1" customWidth="1"/>
    <col min="13830" max="13830" width="8.5703125" style="1" customWidth="1"/>
    <col min="13831" max="13831" width="34.42578125" style="1" customWidth="1"/>
    <col min="13832" max="13832" width="11.140625" style="1" bestFit="1" customWidth="1"/>
    <col min="13833" max="13833" width="11.140625" style="1" customWidth="1"/>
    <col min="13834" max="13835" width="11.42578125" style="1" customWidth="1"/>
    <col min="13836" max="13836" width="18.5703125" style="1" customWidth="1"/>
    <col min="13837" max="14079" width="9.140625" style="1"/>
    <col min="14080" max="14080" width="52.5703125" style="1" customWidth="1"/>
    <col min="14081" max="14081" width="13" style="1" customWidth="1"/>
    <col min="14082" max="14082" width="17.140625" style="1" customWidth="1"/>
    <col min="14083" max="14083" width="13.140625" style="1" bestFit="1" customWidth="1"/>
    <col min="14084" max="14084" width="13.42578125" style="1" customWidth="1"/>
    <col min="14085" max="14085" width="12.5703125" style="1" customWidth="1"/>
    <col min="14086" max="14086" width="8.5703125" style="1" customWidth="1"/>
    <col min="14087" max="14087" width="34.42578125" style="1" customWidth="1"/>
    <col min="14088" max="14088" width="11.140625" style="1" bestFit="1" customWidth="1"/>
    <col min="14089" max="14089" width="11.140625" style="1" customWidth="1"/>
    <col min="14090" max="14091" width="11.42578125" style="1" customWidth="1"/>
    <col min="14092" max="14092" width="18.5703125" style="1" customWidth="1"/>
    <col min="14093" max="14335" width="9.140625" style="1"/>
    <col min="14336" max="14336" width="52.5703125" style="1" customWidth="1"/>
    <col min="14337" max="14337" width="13" style="1" customWidth="1"/>
    <col min="14338" max="14338" width="17.140625" style="1" customWidth="1"/>
    <col min="14339" max="14339" width="13.140625" style="1" bestFit="1" customWidth="1"/>
    <col min="14340" max="14340" width="13.42578125" style="1" customWidth="1"/>
    <col min="14341" max="14341" width="12.5703125" style="1" customWidth="1"/>
    <col min="14342" max="14342" width="8.5703125" style="1" customWidth="1"/>
    <col min="14343" max="14343" width="34.42578125" style="1" customWidth="1"/>
    <col min="14344" max="14344" width="11.140625" style="1" bestFit="1" customWidth="1"/>
    <col min="14345" max="14345" width="11.140625" style="1" customWidth="1"/>
    <col min="14346" max="14347" width="11.42578125" style="1" customWidth="1"/>
    <col min="14348" max="14348" width="18.5703125" style="1" customWidth="1"/>
    <col min="14349" max="14591" width="9.140625" style="1"/>
    <col min="14592" max="14592" width="52.5703125" style="1" customWidth="1"/>
    <col min="14593" max="14593" width="13" style="1" customWidth="1"/>
    <col min="14594" max="14594" width="17.140625" style="1" customWidth="1"/>
    <col min="14595" max="14595" width="13.140625" style="1" bestFit="1" customWidth="1"/>
    <col min="14596" max="14596" width="13.42578125" style="1" customWidth="1"/>
    <col min="14597" max="14597" width="12.5703125" style="1" customWidth="1"/>
    <col min="14598" max="14598" width="8.5703125" style="1" customWidth="1"/>
    <col min="14599" max="14599" width="34.42578125" style="1" customWidth="1"/>
    <col min="14600" max="14600" width="11.140625" style="1" bestFit="1" customWidth="1"/>
    <col min="14601" max="14601" width="11.140625" style="1" customWidth="1"/>
    <col min="14602" max="14603" width="11.42578125" style="1" customWidth="1"/>
    <col min="14604" max="14604" width="18.5703125" style="1" customWidth="1"/>
    <col min="14605" max="14847" width="9.140625" style="1"/>
    <col min="14848" max="14848" width="52.5703125" style="1" customWidth="1"/>
    <col min="14849" max="14849" width="13" style="1" customWidth="1"/>
    <col min="14850" max="14850" width="17.140625" style="1" customWidth="1"/>
    <col min="14851" max="14851" width="13.140625" style="1" bestFit="1" customWidth="1"/>
    <col min="14852" max="14852" width="13.42578125" style="1" customWidth="1"/>
    <col min="14853" max="14853" width="12.5703125" style="1" customWidth="1"/>
    <col min="14854" max="14854" width="8.5703125" style="1" customWidth="1"/>
    <col min="14855" max="14855" width="34.42578125" style="1" customWidth="1"/>
    <col min="14856" max="14856" width="11.140625" style="1" bestFit="1" customWidth="1"/>
    <col min="14857" max="14857" width="11.140625" style="1" customWidth="1"/>
    <col min="14858" max="14859" width="11.42578125" style="1" customWidth="1"/>
    <col min="14860" max="14860" width="18.5703125" style="1" customWidth="1"/>
    <col min="14861" max="15103" width="9.140625" style="1"/>
    <col min="15104" max="15104" width="52.5703125" style="1" customWidth="1"/>
    <col min="15105" max="15105" width="13" style="1" customWidth="1"/>
    <col min="15106" max="15106" width="17.140625" style="1" customWidth="1"/>
    <col min="15107" max="15107" width="13.140625" style="1" bestFit="1" customWidth="1"/>
    <col min="15108" max="15108" width="13.42578125" style="1" customWidth="1"/>
    <col min="15109" max="15109" width="12.5703125" style="1" customWidth="1"/>
    <col min="15110" max="15110" width="8.5703125" style="1" customWidth="1"/>
    <col min="15111" max="15111" width="34.42578125" style="1" customWidth="1"/>
    <col min="15112" max="15112" width="11.140625" style="1" bestFit="1" customWidth="1"/>
    <col min="15113" max="15113" width="11.140625" style="1" customWidth="1"/>
    <col min="15114" max="15115" width="11.42578125" style="1" customWidth="1"/>
    <col min="15116" max="15116" width="18.5703125" style="1" customWidth="1"/>
    <col min="15117" max="15359" width="9.140625" style="1"/>
    <col min="15360" max="15360" width="52.5703125" style="1" customWidth="1"/>
    <col min="15361" max="15361" width="13" style="1" customWidth="1"/>
    <col min="15362" max="15362" width="17.140625" style="1" customWidth="1"/>
    <col min="15363" max="15363" width="13.140625" style="1" bestFit="1" customWidth="1"/>
    <col min="15364" max="15364" width="13.42578125" style="1" customWidth="1"/>
    <col min="15365" max="15365" width="12.5703125" style="1" customWidth="1"/>
    <col min="15366" max="15366" width="8.5703125" style="1" customWidth="1"/>
    <col min="15367" max="15367" width="34.42578125" style="1" customWidth="1"/>
    <col min="15368" max="15368" width="11.140625" style="1" bestFit="1" customWidth="1"/>
    <col min="15369" max="15369" width="11.140625" style="1" customWidth="1"/>
    <col min="15370" max="15371" width="11.42578125" style="1" customWidth="1"/>
    <col min="15372" max="15372" width="18.5703125" style="1" customWidth="1"/>
    <col min="15373" max="15615" width="9.140625" style="1"/>
    <col min="15616" max="15616" width="52.5703125" style="1" customWidth="1"/>
    <col min="15617" max="15617" width="13" style="1" customWidth="1"/>
    <col min="15618" max="15618" width="17.140625" style="1" customWidth="1"/>
    <col min="15619" max="15619" width="13.140625" style="1" bestFit="1" customWidth="1"/>
    <col min="15620" max="15620" width="13.42578125" style="1" customWidth="1"/>
    <col min="15621" max="15621" width="12.5703125" style="1" customWidth="1"/>
    <col min="15622" max="15622" width="8.5703125" style="1" customWidth="1"/>
    <col min="15623" max="15623" width="34.42578125" style="1" customWidth="1"/>
    <col min="15624" max="15624" width="11.140625" style="1" bestFit="1" customWidth="1"/>
    <col min="15625" max="15625" width="11.140625" style="1" customWidth="1"/>
    <col min="15626" max="15627" width="11.42578125" style="1" customWidth="1"/>
    <col min="15628" max="15628" width="18.5703125" style="1" customWidth="1"/>
    <col min="15629" max="15871" width="9.140625" style="1"/>
    <col min="15872" max="15872" width="52.5703125" style="1" customWidth="1"/>
    <col min="15873" max="15873" width="13" style="1" customWidth="1"/>
    <col min="15874" max="15874" width="17.140625" style="1" customWidth="1"/>
    <col min="15875" max="15875" width="13.140625" style="1" bestFit="1" customWidth="1"/>
    <col min="15876" max="15876" width="13.42578125" style="1" customWidth="1"/>
    <col min="15877" max="15877" width="12.5703125" style="1" customWidth="1"/>
    <col min="15878" max="15878" width="8.5703125" style="1" customWidth="1"/>
    <col min="15879" max="15879" width="34.42578125" style="1" customWidth="1"/>
    <col min="15880" max="15880" width="11.140625" style="1" bestFit="1" customWidth="1"/>
    <col min="15881" max="15881" width="11.140625" style="1" customWidth="1"/>
    <col min="15882" max="15883" width="11.42578125" style="1" customWidth="1"/>
    <col min="15884" max="15884" width="18.5703125" style="1" customWidth="1"/>
    <col min="15885" max="16127" width="9.140625" style="1"/>
    <col min="16128" max="16128" width="52.5703125" style="1" customWidth="1"/>
    <col min="16129" max="16129" width="13" style="1" customWidth="1"/>
    <col min="16130" max="16130" width="17.140625" style="1" customWidth="1"/>
    <col min="16131" max="16131" width="13.140625" style="1" bestFit="1" customWidth="1"/>
    <col min="16132" max="16132" width="13.42578125" style="1" customWidth="1"/>
    <col min="16133" max="16133" width="12.5703125" style="1" customWidth="1"/>
    <col min="16134" max="16134" width="8.5703125" style="1" customWidth="1"/>
    <col min="16135" max="16135" width="34.42578125" style="1" customWidth="1"/>
    <col min="16136" max="16136" width="11.140625" style="1" bestFit="1" customWidth="1"/>
    <col min="16137" max="16137" width="11.140625" style="1" customWidth="1"/>
    <col min="16138" max="16139" width="11.42578125" style="1" customWidth="1"/>
    <col min="16140" max="16140" width="18.5703125" style="1" customWidth="1"/>
    <col min="16141" max="16384" width="9.140625" style="1"/>
  </cols>
  <sheetData>
    <row r="1" spans="1:10" ht="3" customHeight="1" x14ac:dyDescent="0.25">
      <c r="A1" s="4"/>
      <c r="B1" s="5"/>
      <c r="C1" s="6"/>
      <c r="E1" s="2"/>
      <c r="F1" s="3"/>
      <c r="G1" s="3"/>
      <c r="H1" s="3"/>
      <c r="I1" s="3"/>
      <c r="J1" s="3"/>
    </row>
    <row r="2" spans="1:10" x14ac:dyDescent="0.25">
      <c r="A2" s="7" t="s">
        <v>37</v>
      </c>
      <c r="B2" s="8" t="s">
        <v>1</v>
      </c>
      <c r="C2" s="9" t="s">
        <v>0</v>
      </c>
      <c r="E2" s="63"/>
      <c r="F2" s="3"/>
      <c r="G2" s="3"/>
      <c r="H2" s="3"/>
      <c r="I2" s="3"/>
      <c r="J2" s="10"/>
    </row>
    <row r="3" spans="1:10" x14ac:dyDescent="0.25">
      <c r="A3" s="11" t="s">
        <v>2</v>
      </c>
      <c r="B3" s="12"/>
      <c r="C3" s="13"/>
      <c r="E3" s="3"/>
      <c r="F3" s="3"/>
      <c r="G3" s="3"/>
      <c r="H3" s="3"/>
      <c r="I3" s="3"/>
    </row>
    <row r="4" spans="1:10" x14ac:dyDescent="0.25">
      <c r="A4" s="14" t="s">
        <v>38</v>
      </c>
      <c r="B4" s="21">
        <v>15000</v>
      </c>
      <c r="C4" s="58">
        <f>B4*1.21</f>
        <v>18150</v>
      </c>
      <c r="G4" s="3"/>
      <c r="I4" s="10"/>
    </row>
    <row r="5" spans="1:10" x14ac:dyDescent="0.25">
      <c r="A5" s="14" t="s">
        <v>53</v>
      </c>
      <c r="B5" s="21">
        <v>575</v>
      </c>
      <c r="C5" s="58">
        <v>695.75</v>
      </c>
      <c r="G5" s="3"/>
      <c r="I5" s="10"/>
    </row>
    <row r="6" spans="1:10" x14ac:dyDescent="0.25">
      <c r="A6" s="14" t="s">
        <v>30</v>
      </c>
      <c r="B6" s="21">
        <v>3600</v>
      </c>
      <c r="C6" s="58">
        <f>B6*1.06</f>
        <v>3816</v>
      </c>
      <c r="G6" s="3"/>
      <c r="I6" s="10"/>
    </row>
    <row r="7" spans="1:10" x14ac:dyDescent="0.25">
      <c r="A7" s="14" t="s">
        <v>36</v>
      </c>
      <c r="B7" s="21"/>
      <c r="C7" s="58">
        <f>B7*1.06</f>
        <v>0</v>
      </c>
      <c r="G7" s="3"/>
      <c r="I7" s="10"/>
    </row>
    <row r="8" spans="1:10" x14ac:dyDescent="0.25">
      <c r="A8" s="16" t="s">
        <v>5</v>
      </c>
      <c r="B8" s="8">
        <f>SUM(B4:B6)</f>
        <v>19175</v>
      </c>
      <c r="C8" s="9">
        <f>SUM(C4:C7)</f>
        <v>22661.75</v>
      </c>
      <c r="G8" s="3"/>
      <c r="I8" s="17"/>
      <c r="J8" s="3"/>
    </row>
    <row r="9" spans="1:10" x14ac:dyDescent="0.25">
      <c r="A9" s="11" t="s">
        <v>3</v>
      </c>
      <c r="B9" s="12"/>
      <c r="C9" s="13"/>
      <c r="G9" s="3"/>
      <c r="I9" s="17"/>
      <c r="J9" s="3"/>
    </row>
    <row r="10" spans="1:10" x14ac:dyDescent="0.25">
      <c r="A10" s="14" t="s">
        <v>52</v>
      </c>
      <c r="B10" s="18"/>
      <c r="C10" s="19">
        <v>475</v>
      </c>
      <c r="G10" s="3"/>
      <c r="H10" s="3"/>
      <c r="J10" s="3"/>
    </row>
    <row r="11" spans="1:10" x14ac:dyDescent="0.25">
      <c r="A11" s="14" t="s">
        <v>39</v>
      </c>
      <c r="B11" s="18">
        <v>800</v>
      </c>
      <c r="C11" s="19">
        <f t="shared" ref="C11:C19" si="0">B11*1.21</f>
        <v>968</v>
      </c>
      <c r="G11" s="3"/>
      <c r="H11" s="3"/>
      <c r="J11" s="3"/>
    </row>
    <row r="12" spans="1:10" x14ac:dyDescent="0.25">
      <c r="A12" s="20" t="s">
        <v>43</v>
      </c>
      <c r="B12" s="21">
        <v>2200</v>
      </c>
      <c r="C12" s="22">
        <f t="shared" si="0"/>
        <v>2662</v>
      </c>
      <c r="G12" s="3"/>
      <c r="I12" s="10"/>
      <c r="J12" s="3"/>
    </row>
    <row r="13" spans="1:10" x14ac:dyDescent="0.25">
      <c r="A13" s="20" t="s">
        <v>42</v>
      </c>
      <c r="B13" s="21"/>
      <c r="C13" s="22">
        <f t="shared" si="0"/>
        <v>0</v>
      </c>
      <c r="G13" s="3"/>
      <c r="I13" s="10"/>
      <c r="J13" s="3"/>
    </row>
    <row r="14" spans="1:10" x14ac:dyDescent="0.25">
      <c r="A14" s="20" t="s">
        <v>55</v>
      </c>
      <c r="B14" s="21">
        <v>300</v>
      </c>
      <c r="C14" s="22">
        <f t="shared" si="0"/>
        <v>363</v>
      </c>
      <c r="E14" s="15"/>
      <c r="F14" s="3"/>
      <c r="G14" s="3"/>
      <c r="I14" s="10"/>
      <c r="J14" s="3"/>
    </row>
    <row r="15" spans="1:10" x14ac:dyDescent="0.25">
      <c r="A15" s="20" t="s">
        <v>44</v>
      </c>
      <c r="B15" s="21">
        <v>1028.0999999999999</v>
      </c>
      <c r="C15" s="22">
        <f t="shared" si="0"/>
        <v>1244.0009999999997</v>
      </c>
      <c r="E15" s="15"/>
      <c r="F15" s="3"/>
      <c r="G15" s="3"/>
      <c r="J15" s="3"/>
    </row>
    <row r="16" spans="1:10" x14ac:dyDescent="0.25">
      <c r="A16" s="23" t="s">
        <v>57</v>
      </c>
      <c r="B16" s="21">
        <v>772.5</v>
      </c>
      <c r="C16" s="22">
        <f t="shared" si="0"/>
        <v>934.72500000000002</v>
      </c>
      <c r="E16" s="15"/>
      <c r="F16" s="3"/>
      <c r="G16" s="3"/>
      <c r="J16" s="3"/>
    </row>
    <row r="17" spans="1:10" x14ac:dyDescent="0.25">
      <c r="A17" s="23" t="s">
        <v>35</v>
      </c>
      <c r="B17" s="21">
        <v>2104</v>
      </c>
      <c r="C17" s="22">
        <f t="shared" si="0"/>
        <v>2545.84</v>
      </c>
      <c r="E17" s="15"/>
      <c r="F17" s="3"/>
      <c r="G17" s="3"/>
      <c r="J17" s="3"/>
    </row>
    <row r="18" spans="1:10" x14ac:dyDescent="0.25">
      <c r="A18" s="20" t="s">
        <v>7</v>
      </c>
      <c r="B18" s="21">
        <v>2119.3000000000002</v>
      </c>
      <c r="C18" s="22">
        <f t="shared" si="0"/>
        <v>2564.3530000000001</v>
      </c>
      <c r="E18" s="15"/>
      <c r="F18" s="3"/>
      <c r="G18" s="3"/>
      <c r="H18" s="3"/>
      <c r="I18" s="3"/>
      <c r="J18" s="3"/>
    </row>
    <row r="19" spans="1:10" x14ac:dyDescent="0.25">
      <c r="A19" s="20" t="s">
        <v>4</v>
      </c>
      <c r="B19" s="21"/>
      <c r="C19" s="22">
        <f t="shared" si="0"/>
        <v>0</v>
      </c>
      <c r="E19" s="15"/>
      <c r="F19" s="3"/>
      <c r="G19" s="3"/>
      <c r="H19" s="3"/>
      <c r="I19" s="3"/>
      <c r="J19" s="24"/>
    </row>
    <row r="20" spans="1:10" x14ac:dyDescent="0.25">
      <c r="A20" s="25" t="s">
        <v>5</v>
      </c>
      <c r="B20" s="8">
        <f>SUM(B10:B19)</f>
        <v>9323.9000000000015</v>
      </c>
      <c r="C20" s="26">
        <f>SUM(C10:C19)</f>
        <v>11756.919000000002</v>
      </c>
      <c r="E20" s="15"/>
      <c r="F20" s="3"/>
      <c r="J20" s="24"/>
    </row>
    <row r="21" spans="1:10" x14ac:dyDescent="0.25">
      <c r="A21" s="11" t="s">
        <v>8</v>
      </c>
      <c r="B21" s="27"/>
      <c r="C21" s="28"/>
      <c r="H21" s="3"/>
      <c r="I21" s="3"/>
      <c r="J21" s="24"/>
    </row>
    <row r="22" spans="1:10" x14ac:dyDescent="0.25">
      <c r="A22" s="23" t="s">
        <v>27</v>
      </c>
      <c r="B22" s="21">
        <v>2297</v>
      </c>
      <c r="C22" s="22">
        <f>B22*1.21</f>
        <v>2779.37</v>
      </c>
      <c r="H22" s="3"/>
      <c r="I22" s="3"/>
      <c r="J22" s="29"/>
    </row>
    <row r="23" spans="1:10" x14ac:dyDescent="0.25">
      <c r="A23" s="23" t="s">
        <v>31</v>
      </c>
      <c r="B23" s="21">
        <v>500</v>
      </c>
      <c r="C23" s="22">
        <f>B23*1.21</f>
        <v>605</v>
      </c>
      <c r="H23" s="3"/>
      <c r="I23" s="3"/>
      <c r="J23" s="29"/>
    </row>
    <row r="24" spans="1:10" x14ac:dyDescent="0.25">
      <c r="A24" s="23" t="s">
        <v>48</v>
      </c>
      <c r="B24" s="21">
        <v>895</v>
      </c>
      <c r="C24" s="22">
        <f>B24*1.21</f>
        <v>1082.95</v>
      </c>
      <c r="H24" s="3"/>
      <c r="I24" s="3"/>
      <c r="J24" s="29"/>
    </row>
    <row r="25" spans="1:10" x14ac:dyDescent="0.25">
      <c r="A25" s="23" t="s">
        <v>9</v>
      </c>
      <c r="B25" s="21">
        <v>413.22</v>
      </c>
      <c r="C25" s="22">
        <f>B25*1.21</f>
        <v>499.99620000000004</v>
      </c>
      <c r="H25" s="3"/>
      <c r="I25" s="3"/>
      <c r="J25" s="29"/>
    </row>
    <row r="26" spans="1:10" x14ac:dyDescent="0.25">
      <c r="A26" s="23" t="s">
        <v>56</v>
      </c>
      <c r="B26" s="21">
        <v>2500</v>
      </c>
      <c r="C26" s="22">
        <f>B26*1.21</f>
        <v>3025</v>
      </c>
      <c r="E26" s="3"/>
      <c r="H26" s="3"/>
      <c r="I26" s="3"/>
      <c r="J26" s="29"/>
    </row>
    <row r="27" spans="1:10" x14ac:dyDescent="0.25">
      <c r="A27" s="23" t="s">
        <v>45</v>
      </c>
      <c r="B27" s="21"/>
      <c r="C27" s="22">
        <f>B27*1.06</f>
        <v>0</v>
      </c>
      <c r="E27" s="3"/>
      <c r="H27" s="3"/>
      <c r="I27" s="3"/>
      <c r="J27" s="29"/>
    </row>
    <row r="28" spans="1:10" x14ac:dyDescent="0.25">
      <c r="A28" s="20" t="s">
        <v>61</v>
      </c>
      <c r="B28" s="21">
        <v>427.5</v>
      </c>
      <c r="C28" s="22">
        <f>B28*1.21</f>
        <v>517.27499999999998</v>
      </c>
      <c r="H28" s="3"/>
      <c r="I28" s="3"/>
      <c r="J28" s="29"/>
    </row>
    <row r="29" spans="1:10" x14ac:dyDescent="0.25">
      <c r="A29" s="31" t="s">
        <v>5</v>
      </c>
      <c r="B29" s="8">
        <f>SUM(B22:B28)</f>
        <v>7032.72</v>
      </c>
      <c r="C29" s="26">
        <f>SUM(C22:C28)</f>
        <v>8509.5911999999989</v>
      </c>
      <c r="H29" s="3"/>
      <c r="I29" s="3"/>
      <c r="J29" s="29"/>
    </row>
    <row r="30" spans="1:10" x14ac:dyDescent="0.25">
      <c r="A30" s="32" t="s">
        <v>10</v>
      </c>
      <c r="B30" s="27"/>
      <c r="C30" s="28"/>
      <c r="H30" s="3"/>
      <c r="I30" s="3"/>
      <c r="J30" s="29"/>
    </row>
    <row r="31" spans="1:10" x14ac:dyDescent="0.25">
      <c r="A31" s="23" t="s">
        <v>11</v>
      </c>
      <c r="B31" s="21"/>
      <c r="C31" s="22">
        <v>1340.1</v>
      </c>
      <c r="H31" s="3"/>
      <c r="I31" s="3"/>
      <c r="J31" s="33"/>
    </row>
    <row r="32" spans="1:10" x14ac:dyDescent="0.25">
      <c r="A32" s="20" t="s">
        <v>12</v>
      </c>
      <c r="B32" s="21"/>
      <c r="C32" s="22">
        <f>B32*1.21</f>
        <v>0</v>
      </c>
      <c r="H32" s="3"/>
      <c r="I32" s="3"/>
    </row>
    <row r="33" spans="1:9" x14ac:dyDescent="0.25">
      <c r="A33" s="25" t="s">
        <v>5</v>
      </c>
      <c r="B33" s="8">
        <f>SUM(B32)</f>
        <v>0</v>
      </c>
      <c r="C33" s="26">
        <f>SUM(C31:C32)</f>
        <v>1340.1</v>
      </c>
      <c r="H33" s="3"/>
      <c r="I33" s="3"/>
    </row>
    <row r="34" spans="1:9" x14ac:dyDescent="0.25">
      <c r="A34" s="11" t="s">
        <v>6</v>
      </c>
      <c r="B34" s="27"/>
      <c r="C34" s="28"/>
      <c r="H34" s="3"/>
      <c r="I34" s="3"/>
    </row>
    <row r="35" spans="1:9" x14ac:dyDescent="0.25">
      <c r="A35" s="20" t="s">
        <v>46</v>
      </c>
      <c r="B35" s="21">
        <v>2275</v>
      </c>
      <c r="C35" s="22">
        <f>B35*1.21</f>
        <v>2752.75</v>
      </c>
      <c r="H35" s="3"/>
      <c r="I35" s="3"/>
    </row>
    <row r="36" spans="1:9" x14ac:dyDescent="0.25">
      <c r="A36" s="20" t="s">
        <v>19</v>
      </c>
      <c r="B36" s="21"/>
      <c r="C36" s="22">
        <f>B36*1.21</f>
        <v>0</v>
      </c>
      <c r="E36" s="3"/>
      <c r="I36" s="33"/>
    </row>
    <row r="37" spans="1:9" x14ac:dyDescent="0.25">
      <c r="A37" s="25" t="s">
        <v>5</v>
      </c>
      <c r="B37" s="8">
        <f>SUM(B35:B36)</f>
        <v>2275</v>
      </c>
      <c r="C37" s="26">
        <f>SUM(C35:C36)</f>
        <v>2752.75</v>
      </c>
    </row>
    <row r="38" spans="1:9" x14ac:dyDescent="0.25">
      <c r="A38" s="11" t="s">
        <v>14</v>
      </c>
      <c r="B38" s="12"/>
      <c r="C38" s="34"/>
    </row>
    <row r="39" spans="1:9" x14ac:dyDescent="0.25">
      <c r="A39" s="20" t="s">
        <v>60</v>
      </c>
      <c r="B39" s="21"/>
      <c r="C39" s="22">
        <f>B39*1.06</f>
        <v>0</v>
      </c>
    </row>
    <row r="40" spans="1:9" x14ac:dyDescent="0.25">
      <c r="A40" s="20" t="s">
        <v>32</v>
      </c>
      <c r="B40" s="21"/>
      <c r="C40" s="22">
        <v>24118.49</v>
      </c>
      <c r="D40" s="3"/>
    </row>
    <row r="41" spans="1:9" x14ac:dyDescent="0.25">
      <c r="A41" s="7" t="s">
        <v>5</v>
      </c>
      <c r="B41" s="36">
        <f>SUM(B39:B40)</f>
        <v>0</v>
      </c>
      <c r="C41" s="9">
        <f>SUM(C39:C40)</f>
        <v>24118.49</v>
      </c>
    </row>
    <row r="42" spans="1:9" x14ac:dyDescent="0.25">
      <c r="A42" s="37" t="s">
        <v>15</v>
      </c>
      <c r="B42" s="39"/>
      <c r="C42" s="38"/>
    </row>
    <row r="43" spans="1:9" x14ac:dyDescent="0.25">
      <c r="A43" s="35" t="s">
        <v>47</v>
      </c>
      <c r="B43" s="40">
        <v>4581.38</v>
      </c>
      <c r="C43" s="41">
        <f>B43*1.12</f>
        <v>5131.1456000000007</v>
      </c>
      <c r="D43" s="17"/>
    </row>
    <row r="44" spans="1:9" x14ac:dyDescent="0.25">
      <c r="A44" s="35" t="s">
        <v>41</v>
      </c>
      <c r="B44" s="40">
        <v>1500</v>
      </c>
      <c r="C44" s="41">
        <f>B44*1.21</f>
        <v>1815</v>
      </c>
      <c r="D44" s="17"/>
      <c r="E44" s="17"/>
    </row>
    <row r="45" spans="1:9" x14ac:dyDescent="0.25">
      <c r="A45" s="35" t="s">
        <v>34</v>
      </c>
      <c r="B45" s="40">
        <v>500</v>
      </c>
      <c r="C45" s="41">
        <f>B45*1.21</f>
        <v>605</v>
      </c>
      <c r="E45" s="17"/>
    </row>
    <row r="46" spans="1:9" x14ac:dyDescent="0.25">
      <c r="A46" s="35" t="s">
        <v>16</v>
      </c>
      <c r="B46" s="42"/>
      <c r="C46" s="41"/>
      <c r="E46" s="17"/>
    </row>
    <row r="47" spans="1:9" x14ac:dyDescent="0.25">
      <c r="A47" s="43" t="s">
        <v>5</v>
      </c>
      <c r="B47" s="44">
        <f>SUM(B43:B46)</f>
        <v>6581.38</v>
      </c>
      <c r="C47" s="45">
        <f>SUM(C43:C46)</f>
        <v>7551.1456000000007</v>
      </c>
      <c r="E47" s="17"/>
    </row>
    <row r="48" spans="1:9" x14ac:dyDescent="0.25">
      <c r="A48" s="46" t="s">
        <v>17</v>
      </c>
      <c r="B48" s="27"/>
      <c r="C48" s="28"/>
    </row>
    <row r="49" spans="1:6" x14ac:dyDescent="0.25">
      <c r="A49" s="35" t="s">
        <v>28</v>
      </c>
      <c r="B49" s="42"/>
      <c r="C49" s="41">
        <v>3000</v>
      </c>
    </row>
    <row r="50" spans="1:6" x14ac:dyDescent="0.25">
      <c r="A50" s="35" t="s">
        <v>18</v>
      </c>
      <c r="B50" s="40">
        <v>481.65</v>
      </c>
      <c r="C50" s="41">
        <f>B50*1.09</f>
        <v>524.99850000000004</v>
      </c>
    </row>
    <row r="51" spans="1:6" x14ac:dyDescent="0.25">
      <c r="A51" s="7" t="s">
        <v>5</v>
      </c>
      <c r="B51" s="47">
        <f>SUM(B50)</f>
        <v>481.65</v>
      </c>
      <c r="C51" s="48">
        <f>SUM(C49:C50)</f>
        <v>3524.9985000000001</v>
      </c>
    </row>
    <row r="52" spans="1:6" x14ac:dyDescent="0.25">
      <c r="A52" s="32" t="s">
        <v>19</v>
      </c>
      <c r="B52" s="49"/>
      <c r="C52" s="38"/>
    </row>
    <row r="53" spans="1:6" x14ac:dyDescent="0.25">
      <c r="A53" s="23" t="s">
        <v>20</v>
      </c>
      <c r="B53" s="21"/>
      <c r="C53" s="22">
        <v>495</v>
      </c>
    </row>
    <row r="54" spans="1:6" x14ac:dyDescent="0.25">
      <c r="A54" s="23" t="s">
        <v>21</v>
      </c>
      <c r="B54" s="21">
        <v>300</v>
      </c>
      <c r="C54" s="22">
        <f>B54*1.21</f>
        <v>363</v>
      </c>
    </row>
    <row r="55" spans="1:6" x14ac:dyDescent="0.25">
      <c r="A55" s="23" t="s">
        <v>33</v>
      </c>
      <c r="B55" s="21">
        <v>145</v>
      </c>
      <c r="C55" s="22">
        <f>B55+62.5+25</f>
        <v>232.5</v>
      </c>
    </row>
    <row r="56" spans="1:6" x14ac:dyDescent="0.25">
      <c r="A56" s="23" t="s">
        <v>49</v>
      </c>
      <c r="B56" s="21">
        <v>150</v>
      </c>
      <c r="C56" s="22">
        <f>B56*1.21</f>
        <v>181.5</v>
      </c>
      <c r="F56" s="17"/>
    </row>
    <row r="57" spans="1:6" x14ac:dyDescent="0.25">
      <c r="A57" s="23" t="s">
        <v>54</v>
      </c>
      <c r="B57" s="21">
        <v>486.97</v>
      </c>
      <c r="C57" s="22">
        <f>B57*1.09</f>
        <v>530.79730000000006</v>
      </c>
    </row>
    <row r="58" spans="1:6" x14ac:dyDescent="0.25">
      <c r="A58" s="23" t="s">
        <v>58</v>
      </c>
      <c r="B58" s="21">
        <v>319.72000000000003</v>
      </c>
      <c r="C58" s="22">
        <f>B58*1.21</f>
        <v>386.8612</v>
      </c>
    </row>
    <row r="59" spans="1:6" x14ac:dyDescent="0.25">
      <c r="A59" s="23" t="s">
        <v>50</v>
      </c>
      <c r="B59" s="21">
        <v>114.68</v>
      </c>
      <c r="C59" s="22">
        <f>B59*1.09</f>
        <v>125.00120000000001</v>
      </c>
      <c r="E59" s="3"/>
    </row>
    <row r="60" spans="1:6" x14ac:dyDescent="0.25">
      <c r="A60" s="23" t="s">
        <v>64</v>
      </c>
      <c r="B60" s="21"/>
      <c r="C60" s="22">
        <v>400</v>
      </c>
    </row>
    <row r="61" spans="1:6" x14ac:dyDescent="0.25">
      <c r="A61" s="23" t="s">
        <v>65</v>
      </c>
      <c r="B61" s="21"/>
      <c r="C61" s="22">
        <v>506</v>
      </c>
    </row>
    <row r="62" spans="1:6" x14ac:dyDescent="0.25">
      <c r="A62" s="23" t="s">
        <v>22</v>
      </c>
      <c r="B62" s="21">
        <v>166.13</v>
      </c>
      <c r="C62" s="22">
        <v>280</v>
      </c>
    </row>
    <row r="63" spans="1:6" x14ac:dyDescent="0.25">
      <c r="A63" s="23" t="s">
        <v>23</v>
      </c>
      <c r="B63" s="21">
        <v>20</v>
      </c>
      <c r="C63" s="22">
        <f>B63*1.21</f>
        <v>24.2</v>
      </c>
    </row>
    <row r="64" spans="1:6" x14ac:dyDescent="0.25">
      <c r="A64" s="23" t="s">
        <v>66</v>
      </c>
      <c r="B64" s="21"/>
      <c r="C64" s="22">
        <v>10370</v>
      </c>
    </row>
    <row r="65" spans="1:10" x14ac:dyDescent="0.25">
      <c r="A65" s="30" t="s">
        <v>40</v>
      </c>
      <c r="B65" s="21"/>
      <c r="C65" s="22">
        <v>500</v>
      </c>
    </row>
    <row r="66" spans="1:10" x14ac:dyDescent="0.25">
      <c r="A66" s="50" t="s">
        <v>51</v>
      </c>
      <c r="B66" s="21">
        <v>220.6</v>
      </c>
      <c r="C66" s="22">
        <f>B66*1.21</f>
        <v>266.92599999999999</v>
      </c>
    </row>
    <row r="67" spans="1:10" x14ac:dyDescent="0.25">
      <c r="A67" s="7" t="s">
        <v>5</v>
      </c>
      <c r="B67" s="36">
        <f>SUM(B53:B66)</f>
        <v>1923.1</v>
      </c>
      <c r="C67" s="9">
        <f>SUM(C53:C64)</f>
        <v>13894.859700000001</v>
      </c>
      <c r="E67" s="3"/>
    </row>
    <row r="68" spans="1:10" x14ac:dyDescent="0.25">
      <c r="A68" s="23"/>
      <c r="B68" s="21"/>
      <c r="C68" s="22"/>
    </row>
    <row r="69" spans="1:10" x14ac:dyDescent="0.25">
      <c r="A69" s="51" t="s">
        <v>24</v>
      </c>
      <c r="B69" s="8">
        <f>B67+B51+B47+B41+B37+B33+B29+B20+B8</f>
        <v>46792.75</v>
      </c>
      <c r="C69" s="26">
        <f>C67+C51+C47+C41+C37+C33+C29+C20+C8</f>
        <v>96110.603999999992</v>
      </c>
    </row>
    <row r="70" spans="1:10" s="54" customFormat="1" x14ac:dyDescent="0.25">
      <c r="A70" s="52"/>
      <c r="B70" s="8"/>
      <c r="C70" s="53"/>
      <c r="E70" s="1"/>
      <c r="F70" s="1"/>
      <c r="G70" s="1"/>
      <c r="H70" s="1"/>
      <c r="I70" s="1"/>
      <c r="J70" s="1"/>
    </row>
    <row r="71" spans="1:10" x14ac:dyDescent="0.25">
      <c r="A71" s="55" t="s">
        <v>13</v>
      </c>
      <c r="B71" s="56"/>
      <c r="C71" s="57"/>
    </row>
    <row r="72" spans="1:10" x14ac:dyDescent="0.25">
      <c r="A72" s="35" t="s">
        <v>25</v>
      </c>
      <c r="B72" s="40">
        <v>19900</v>
      </c>
      <c r="C72" s="41">
        <f>B72*1.21</f>
        <v>24079</v>
      </c>
    </row>
    <row r="73" spans="1:10" x14ac:dyDescent="0.25">
      <c r="A73" s="35" t="s">
        <v>62</v>
      </c>
      <c r="B73" s="40"/>
      <c r="C73" s="41"/>
    </row>
    <row r="74" spans="1:10" x14ac:dyDescent="0.25">
      <c r="A74" s="58" t="s">
        <v>59</v>
      </c>
      <c r="B74" s="40"/>
      <c r="C74" s="41">
        <v>66908</v>
      </c>
      <c r="D74" s="17"/>
    </row>
    <row r="75" spans="1:10" x14ac:dyDescent="0.25">
      <c r="A75" s="35" t="s">
        <v>26</v>
      </c>
      <c r="B75" s="40"/>
      <c r="C75" s="41">
        <v>9250</v>
      </c>
    </row>
    <row r="76" spans="1:10" x14ac:dyDescent="0.25">
      <c r="A76" s="35" t="s">
        <v>29</v>
      </c>
      <c r="B76" s="40"/>
      <c r="C76" s="41">
        <v>5000</v>
      </c>
    </row>
    <row r="77" spans="1:10" x14ac:dyDescent="0.25">
      <c r="B77" s="40"/>
      <c r="C77" s="48">
        <f>C72+C74+C75+C76</f>
        <v>105237</v>
      </c>
    </row>
    <row r="78" spans="1:10" x14ac:dyDescent="0.25">
      <c r="A78" s="35" t="s">
        <v>5</v>
      </c>
      <c r="B78" s="40"/>
      <c r="C78" s="48"/>
    </row>
    <row r="79" spans="1:10" x14ac:dyDescent="0.25">
      <c r="B79" s="17"/>
      <c r="C79" s="60">
        <f>C77-C69</f>
        <v>9126.3960000000079</v>
      </c>
    </row>
    <row r="80" spans="1:10" ht="36" x14ac:dyDescent="0.25">
      <c r="A80" s="64" t="s">
        <v>63</v>
      </c>
      <c r="B80" s="17"/>
      <c r="C80" s="61"/>
      <c r="G80" s="17"/>
    </row>
    <row r="81" spans="2:7" x14ac:dyDescent="0.25">
      <c r="B81" s="17"/>
      <c r="C81" s="62"/>
      <c r="E81" s="17"/>
      <c r="G81" s="17"/>
    </row>
    <row r="82" spans="2:7" x14ac:dyDescent="0.25">
      <c r="C82" s="59"/>
      <c r="E82" s="3"/>
    </row>
  </sheetData>
  <pageMargins left="0.25" right="0.25" top="0.75" bottom="0.75" header="0.3" footer="0.3"/>
  <pageSetup paperSize="9" scale="6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Vries, Joost de</cp:lastModifiedBy>
  <cp:lastPrinted>2019-06-25T14:44:24Z</cp:lastPrinted>
  <dcterms:created xsi:type="dcterms:W3CDTF">2015-10-28T15:03:33Z</dcterms:created>
  <dcterms:modified xsi:type="dcterms:W3CDTF">2021-04-12T11:37:22Z</dcterms:modified>
</cp:coreProperties>
</file>